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csj.sharepoint.com/sites/TrustHouseCharitableFoundation/Documents/TCF/Website/360 Giving/FY2023/"/>
    </mc:Choice>
  </mc:AlternateContent>
  <xr:revisionPtr revIDLastSave="12" documentId="8_{CE9777AE-F006-42AC-B1AC-AE4C47CFB873}" xr6:coauthVersionLast="47" xr6:coauthVersionMax="47" xr10:uidLastSave="{878B3B3A-13C7-48F3-89AA-ABE60FD1A35B}"/>
  <bookViews>
    <workbookView xWindow="-110" yWindow="-110" windowWidth="19420" windowHeight="10420" xr2:uid="{66C3D1CF-4C2C-4BBB-8113-8D79C44C7E41}"/>
  </bookViews>
  <sheets>
    <sheet name="360_data" sheetId="1" r:id="rId1"/>
  </sheets>
  <externalReferences>
    <externalReference r:id="rId2"/>
  </externalReferences>
  <definedNames>
    <definedName name="_xlnm._FilterDatabase" localSheetId="0" hidden="1">'360_data'!$A$1:$R$1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2" i="1" l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A99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A98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A96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A94" i="1"/>
  <c r="Q93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A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A92" i="1"/>
  <c r="R91" i="1"/>
  <c r="P91" i="1"/>
  <c r="O91" i="1"/>
  <c r="N91" i="1"/>
  <c r="M91" i="1"/>
  <c r="L91" i="1"/>
  <c r="K91" i="1"/>
  <c r="J91" i="1"/>
  <c r="I91" i="1"/>
  <c r="G91" i="1" s="1"/>
  <c r="H91" i="1"/>
  <c r="F91" i="1"/>
  <c r="E91" i="1"/>
  <c r="D91" i="1"/>
  <c r="C91" i="1"/>
  <c r="B91" i="1"/>
  <c r="A91" i="1"/>
  <c r="R90" i="1"/>
  <c r="P90" i="1"/>
  <c r="O90" i="1"/>
  <c r="N90" i="1"/>
  <c r="M90" i="1"/>
  <c r="L90" i="1"/>
  <c r="K90" i="1"/>
  <c r="J90" i="1"/>
  <c r="I90" i="1"/>
  <c r="H90" i="1"/>
  <c r="F90" i="1"/>
  <c r="E90" i="1"/>
  <c r="D90" i="1"/>
  <c r="C90" i="1"/>
  <c r="B90" i="1"/>
  <c r="A90" i="1"/>
  <c r="R89" i="1"/>
  <c r="P89" i="1"/>
  <c r="O89" i="1"/>
  <c r="N89" i="1"/>
  <c r="M89" i="1"/>
  <c r="L89" i="1"/>
  <c r="K89" i="1"/>
  <c r="J89" i="1"/>
  <c r="I89" i="1"/>
  <c r="H89" i="1"/>
  <c r="F89" i="1"/>
  <c r="E89" i="1"/>
  <c r="D89" i="1"/>
  <c r="C89" i="1"/>
  <c r="B89" i="1"/>
  <c r="A89" i="1"/>
  <c r="R88" i="1"/>
  <c r="P88" i="1"/>
  <c r="O88" i="1"/>
  <c r="N88" i="1"/>
  <c r="M88" i="1"/>
  <c r="L88" i="1"/>
  <c r="K88" i="1"/>
  <c r="H88" i="1"/>
  <c r="F88" i="1"/>
  <c r="E88" i="1"/>
  <c r="D88" i="1"/>
  <c r="C88" i="1"/>
  <c r="B88" i="1"/>
  <c r="A88" i="1"/>
  <c r="R87" i="1"/>
  <c r="P87" i="1"/>
  <c r="O87" i="1"/>
  <c r="N87" i="1"/>
  <c r="M87" i="1"/>
  <c r="L87" i="1"/>
  <c r="K87" i="1"/>
  <c r="J87" i="1"/>
  <c r="I87" i="1"/>
  <c r="G87" i="1" s="1"/>
  <c r="H87" i="1"/>
  <c r="F87" i="1"/>
  <c r="E87" i="1"/>
  <c r="D87" i="1"/>
  <c r="C87" i="1"/>
  <c r="B87" i="1"/>
  <c r="A87" i="1"/>
  <c r="R86" i="1"/>
  <c r="P86" i="1"/>
  <c r="O86" i="1"/>
  <c r="N86" i="1"/>
  <c r="M86" i="1"/>
  <c r="L86" i="1"/>
  <c r="K86" i="1"/>
  <c r="J86" i="1"/>
  <c r="I86" i="1"/>
  <c r="G86" i="1" s="1"/>
  <c r="H86" i="1"/>
  <c r="F86" i="1"/>
  <c r="E86" i="1"/>
  <c r="D86" i="1"/>
  <c r="C86" i="1"/>
  <c r="B86" i="1"/>
  <c r="A86" i="1"/>
  <c r="R85" i="1"/>
  <c r="P85" i="1"/>
  <c r="O85" i="1"/>
  <c r="N85" i="1"/>
  <c r="M85" i="1"/>
  <c r="L85" i="1"/>
  <c r="K85" i="1"/>
  <c r="J85" i="1"/>
  <c r="I85" i="1"/>
  <c r="G85" i="1" s="1"/>
  <c r="H85" i="1"/>
  <c r="F85" i="1"/>
  <c r="E85" i="1"/>
  <c r="D85" i="1"/>
  <c r="C85" i="1"/>
  <c r="B85" i="1"/>
  <c r="A85" i="1"/>
  <c r="R84" i="1"/>
  <c r="P84" i="1"/>
  <c r="O84" i="1"/>
  <c r="N84" i="1"/>
  <c r="M84" i="1"/>
  <c r="L84" i="1"/>
  <c r="K84" i="1"/>
  <c r="J84" i="1"/>
  <c r="I84" i="1"/>
  <c r="H84" i="1"/>
  <c r="F84" i="1"/>
  <c r="E84" i="1"/>
  <c r="D84" i="1"/>
  <c r="C84" i="1"/>
  <c r="B84" i="1"/>
  <c r="A84" i="1"/>
  <c r="R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R82" i="1"/>
  <c r="P82" i="1"/>
  <c r="O82" i="1"/>
  <c r="N82" i="1"/>
  <c r="M82" i="1"/>
  <c r="L82" i="1"/>
  <c r="K82" i="1"/>
  <c r="J82" i="1"/>
  <c r="I82" i="1"/>
  <c r="G82" i="1" s="1"/>
  <c r="H82" i="1"/>
  <c r="F82" i="1"/>
  <c r="E82" i="1"/>
  <c r="D82" i="1"/>
  <c r="C82" i="1"/>
  <c r="B82" i="1"/>
  <c r="A82" i="1"/>
  <c r="R81" i="1"/>
  <c r="P81" i="1"/>
  <c r="O81" i="1"/>
  <c r="N81" i="1"/>
  <c r="M81" i="1"/>
  <c r="L81" i="1"/>
  <c r="K81" i="1"/>
  <c r="J81" i="1"/>
  <c r="I81" i="1"/>
  <c r="G81" i="1" s="1"/>
  <c r="H81" i="1"/>
  <c r="F81" i="1"/>
  <c r="E81" i="1"/>
  <c r="D81" i="1"/>
  <c r="C81" i="1"/>
  <c r="B81" i="1"/>
  <c r="A81" i="1"/>
  <c r="R80" i="1"/>
  <c r="P80" i="1"/>
  <c r="O80" i="1"/>
  <c r="N80" i="1"/>
  <c r="M80" i="1"/>
  <c r="L80" i="1"/>
  <c r="K80" i="1"/>
  <c r="J80" i="1"/>
  <c r="I80" i="1"/>
  <c r="H80" i="1"/>
  <c r="F80" i="1"/>
  <c r="E80" i="1"/>
  <c r="D80" i="1"/>
  <c r="C80" i="1"/>
  <c r="B80" i="1"/>
  <c r="A80" i="1"/>
  <c r="R79" i="1"/>
  <c r="P79" i="1"/>
  <c r="O79" i="1"/>
  <c r="N79" i="1"/>
  <c r="M79" i="1"/>
  <c r="L79" i="1"/>
  <c r="K79" i="1"/>
  <c r="J79" i="1"/>
  <c r="I79" i="1"/>
  <c r="G79" i="1" s="1"/>
  <c r="H79" i="1"/>
  <c r="F79" i="1"/>
  <c r="E79" i="1"/>
  <c r="D79" i="1"/>
  <c r="C79" i="1"/>
  <c r="B79" i="1"/>
  <c r="A79" i="1"/>
  <c r="R78" i="1"/>
  <c r="P78" i="1"/>
  <c r="O78" i="1"/>
  <c r="N78" i="1"/>
  <c r="M78" i="1"/>
  <c r="L78" i="1"/>
  <c r="K78" i="1"/>
  <c r="J78" i="1"/>
  <c r="G78" i="1" s="1"/>
  <c r="I78" i="1"/>
  <c r="H78" i="1"/>
  <c r="F78" i="1"/>
  <c r="E78" i="1"/>
  <c r="D78" i="1"/>
  <c r="C78" i="1"/>
  <c r="B78" i="1"/>
  <c r="A78" i="1"/>
  <c r="R77" i="1"/>
  <c r="P77" i="1"/>
  <c r="O77" i="1"/>
  <c r="N77" i="1"/>
  <c r="M77" i="1"/>
  <c r="L77" i="1"/>
  <c r="K77" i="1"/>
  <c r="J77" i="1"/>
  <c r="I77" i="1"/>
  <c r="G77" i="1" s="1"/>
  <c r="H77" i="1"/>
  <c r="F77" i="1"/>
  <c r="E77" i="1"/>
  <c r="D77" i="1"/>
  <c r="C77" i="1"/>
  <c r="B77" i="1"/>
  <c r="A77" i="1"/>
  <c r="R76" i="1"/>
  <c r="P76" i="1"/>
  <c r="O76" i="1"/>
  <c r="N76" i="1"/>
  <c r="M76" i="1"/>
  <c r="L76" i="1"/>
  <c r="K76" i="1"/>
  <c r="J76" i="1"/>
  <c r="H76" i="1"/>
  <c r="F76" i="1"/>
  <c r="E76" i="1"/>
  <c r="D76" i="1"/>
  <c r="C76" i="1"/>
  <c r="B76" i="1"/>
  <c r="A76" i="1"/>
  <c r="R75" i="1"/>
  <c r="P75" i="1"/>
  <c r="O75" i="1"/>
  <c r="N75" i="1"/>
  <c r="M75" i="1"/>
  <c r="L75" i="1"/>
  <c r="K75" i="1"/>
  <c r="J75" i="1"/>
  <c r="I75" i="1"/>
  <c r="G75" i="1" s="1"/>
  <c r="H75" i="1"/>
  <c r="F75" i="1"/>
  <c r="E75" i="1"/>
  <c r="D75" i="1"/>
  <c r="C75" i="1"/>
  <c r="B75" i="1"/>
  <c r="A75" i="1"/>
  <c r="R74" i="1"/>
  <c r="P74" i="1"/>
  <c r="O74" i="1"/>
  <c r="N74" i="1"/>
  <c r="M74" i="1"/>
  <c r="L74" i="1"/>
  <c r="K74" i="1"/>
  <c r="J74" i="1"/>
  <c r="I74" i="1"/>
  <c r="G74" i="1" s="1"/>
  <c r="H74" i="1"/>
  <c r="F74" i="1"/>
  <c r="E74" i="1"/>
  <c r="D74" i="1"/>
  <c r="C74" i="1"/>
  <c r="B74" i="1"/>
  <c r="A74" i="1"/>
  <c r="R73" i="1"/>
  <c r="P73" i="1"/>
  <c r="O73" i="1"/>
  <c r="N73" i="1"/>
  <c r="M73" i="1"/>
  <c r="L73" i="1"/>
  <c r="K73" i="1"/>
  <c r="J73" i="1"/>
  <c r="I73" i="1"/>
  <c r="H73" i="1"/>
  <c r="F73" i="1"/>
  <c r="E73" i="1"/>
  <c r="D73" i="1"/>
  <c r="C73" i="1"/>
  <c r="B73" i="1"/>
  <c r="A73" i="1"/>
  <c r="R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R71" i="1"/>
  <c r="P71" i="1"/>
  <c r="O71" i="1"/>
  <c r="N71" i="1"/>
  <c r="M71" i="1"/>
  <c r="L71" i="1"/>
  <c r="K71" i="1"/>
  <c r="J71" i="1"/>
  <c r="I71" i="1"/>
  <c r="G71" i="1" s="1"/>
  <c r="H71" i="1"/>
  <c r="F71" i="1"/>
  <c r="E71" i="1"/>
  <c r="D71" i="1"/>
  <c r="C71" i="1"/>
  <c r="B71" i="1"/>
  <c r="A71" i="1"/>
  <c r="R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R69" i="1"/>
  <c r="P69" i="1"/>
  <c r="O69" i="1"/>
  <c r="N69" i="1"/>
  <c r="M69" i="1"/>
  <c r="L69" i="1"/>
  <c r="K69" i="1"/>
  <c r="J69" i="1"/>
  <c r="I69" i="1"/>
  <c r="H69" i="1"/>
  <c r="F69" i="1"/>
  <c r="E69" i="1"/>
  <c r="D69" i="1"/>
  <c r="C69" i="1"/>
  <c r="B69" i="1"/>
  <c r="A69" i="1"/>
  <c r="R68" i="1"/>
  <c r="P68" i="1"/>
  <c r="O68" i="1"/>
  <c r="N68" i="1"/>
  <c r="M68" i="1"/>
  <c r="L68" i="1"/>
  <c r="K68" i="1"/>
  <c r="J68" i="1"/>
  <c r="I68" i="1"/>
  <c r="G68" i="1" s="1"/>
  <c r="H68" i="1"/>
  <c r="F68" i="1"/>
  <c r="E68" i="1"/>
  <c r="D68" i="1"/>
  <c r="C68" i="1"/>
  <c r="B68" i="1"/>
  <c r="A68" i="1"/>
  <c r="R67" i="1"/>
  <c r="P67" i="1"/>
  <c r="O67" i="1"/>
  <c r="N67" i="1"/>
  <c r="M67" i="1"/>
  <c r="L67" i="1"/>
  <c r="K67" i="1"/>
  <c r="J67" i="1"/>
  <c r="I67" i="1"/>
  <c r="G67" i="1" s="1"/>
  <c r="H67" i="1"/>
  <c r="F67" i="1"/>
  <c r="E67" i="1"/>
  <c r="D67" i="1"/>
  <c r="C67" i="1"/>
  <c r="B67" i="1"/>
  <c r="A67" i="1"/>
  <c r="R66" i="1"/>
  <c r="P66" i="1"/>
  <c r="O66" i="1"/>
  <c r="N66" i="1"/>
  <c r="M66" i="1"/>
  <c r="L66" i="1"/>
  <c r="K66" i="1"/>
  <c r="J66" i="1"/>
  <c r="G66" i="1" s="1"/>
  <c r="I66" i="1"/>
  <c r="H66" i="1"/>
  <c r="F66" i="1"/>
  <c r="E66" i="1"/>
  <c r="D66" i="1"/>
  <c r="C66" i="1"/>
  <c r="B66" i="1"/>
  <c r="A66" i="1"/>
  <c r="R65" i="1"/>
  <c r="P65" i="1"/>
  <c r="O65" i="1"/>
  <c r="N65" i="1"/>
  <c r="M65" i="1"/>
  <c r="L65" i="1"/>
  <c r="K65" i="1"/>
  <c r="J65" i="1"/>
  <c r="I65" i="1"/>
  <c r="G65" i="1" s="1"/>
  <c r="H65" i="1"/>
  <c r="F65" i="1"/>
  <c r="E65" i="1"/>
  <c r="D65" i="1"/>
  <c r="C65" i="1"/>
  <c r="B65" i="1"/>
  <c r="A65" i="1"/>
  <c r="R64" i="1"/>
  <c r="P64" i="1"/>
  <c r="O64" i="1"/>
  <c r="N64" i="1"/>
  <c r="M64" i="1"/>
  <c r="L64" i="1"/>
  <c r="K64" i="1"/>
  <c r="J64" i="1"/>
  <c r="I64" i="1"/>
  <c r="G64" i="1" s="1"/>
  <c r="H64" i="1"/>
  <c r="F64" i="1"/>
  <c r="E64" i="1"/>
  <c r="D64" i="1"/>
  <c r="C64" i="1"/>
  <c r="B64" i="1"/>
  <c r="A64" i="1"/>
  <c r="R63" i="1"/>
  <c r="P63" i="1"/>
  <c r="O63" i="1"/>
  <c r="N63" i="1"/>
  <c r="M63" i="1"/>
  <c r="L63" i="1"/>
  <c r="K63" i="1"/>
  <c r="J63" i="1"/>
  <c r="I63" i="1"/>
  <c r="G63" i="1" s="1"/>
  <c r="H63" i="1"/>
  <c r="F63" i="1"/>
  <c r="E63" i="1"/>
  <c r="D63" i="1"/>
  <c r="C63" i="1"/>
  <c r="B63" i="1"/>
  <c r="A63" i="1"/>
  <c r="R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R61" i="1"/>
  <c r="P61" i="1"/>
  <c r="O61" i="1"/>
  <c r="N61" i="1"/>
  <c r="M61" i="1"/>
  <c r="L61" i="1"/>
  <c r="K61" i="1"/>
  <c r="J61" i="1"/>
  <c r="I61" i="1"/>
  <c r="G61" i="1" s="1"/>
  <c r="H61" i="1"/>
  <c r="F61" i="1"/>
  <c r="E61" i="1"/>
  <c r="D61" i="1"/>
  <c r="C61" i="1"/>
  <c r="B61" i="1"/>
  <c r="A61" i="1"/>
  <c r="R60" i="1"/>
  <c r="P60" i="1"/>
  <c r="O60" i="1"/>
  <c r="N60" i="1"/>
  <c r="M60" i="1"/>
  <c r="L60" i="1"/>
  <c r="K60" i="1"/>
  <c r="J60" i="1"/>
  <c r="I60" i="1"/>
  <c r="G60" i="1" s="1"/>
  <c r="H60" i="1"/>
  <c r="F60" i="1"/>
  <c r="E60" i="1"/>
  <c r="D60" i="1"/>
  <c r="C60" i="1"/>
  <c r="B60" i="1"/>
  <c r="A60" i="1"/>
  <c r="R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R58" i="1"/>
  <c r="P58" i="1"/>
  <c r="O58" i="1"/>
  <c r="N58" i="1"/>
  <c r="M58" i="1"/>
  <c r="L58" i="1"/>
  <c r="K58" i="1"/>
  <c r="J58" i="1"/>
  <c r="I58" i="1"/>
  <c r="G58" i="1" s="1"/>
  <c r="H58" i="1"/>
  <c r="F58" i="1"/>
  <c r="E58" i="1"/>
  <c r="D58" i="1"/>
  <c r="C58" i="1"/>
  <c r="B58" i="1"/>
  <c r="A58" i="1"/>
  <c r="R57" i="1"/>
  <c r="P57" i="1"/>
  <c r="O57" i="1"/>
  <c r="N57" i="1"/>
  <c r="M57" i="1"/>
  <c r="L57" i="1"/>
  <c r="K57" i="1"/>
  <c r="J57" i="1"/>
  <c r="I57" i="1"/>
  <c r="G57" i="1" s="1"/>
  <c r="H57" i="1"/>
  <c r="F57" i="1"/>
  <c r="E57" i="1"/>
  <c r="D57" i="1"/>
  <c r="C57" i="1"/>
  <c r="B57" i="1"/>
  <c r="A57" i="1"/>
  <c r="R56" i="1"/>
  <c r="P56" i="1"/>
  <c r="O56" i="1"/>
  <c r="N56" i="1"/>
  <c r="M56" i="1"/>
  <c r="L56" i="1"/>
  <c r="K56" i="1"/>
  <c r="J56" i="1"/>
  <c r="I56" i="1"/>
  <c r="G56" i="1" s="1"/>
  <c r="H56" i="1"/>
  <c r="F56" i="1"/>
  <c r="E56" i="1"/>
  <c r="D56" i="1"/>
  <c r="C56" i="1"/>
  <c r="B56" i="1"/>
  <c r="A56" i="1"/>
  <c r="R55" i="1"/>
  <c r="P55" i="1"/>
  <c r="O55" i="1"/>
  <c r="N55" i="1"/>
  <c r="M55" i="1"/>
  <c r="L55" i="1"/>
  <c r="K55" i="1"/>
  <c r="J55" i="1"/>
  <c r="G55" i="1" s="1"/>
  <c r="I55" i="1"/>
  <c r="H55" i="1"/>
  <c r="F55" i="1"/>
  <c r="E55" i="1"/>
  <c r="D55" i="1"/>
  <c r="C55" i="1"/>
  <c r="B55" i="1"/>
  <c r="A55" i="1"/>
  <c r="R54" i="1"/>
  <c r="P54" i="1"/>
  <c r="O54" i="1"/>
  <c r="N54" i="1"/>
  <c r="M54" i="1"/>
  <c r="L54" i="1"/>
  <c r="K54" i="1"/>
  <c r="J54" i="1"/>
  <c r="I54" i="1"/>
  <c r="G54" i="1" s="1"/>
  <c r="H54" i="1"/>
  <c r="F54" i="1"/>
  <c r="E54" i="1"/>
  <c r="D54" i="1"/>
  <c r="C54" i="1"/>
  <c r="B54" i="1"/>
  <c r="A54" i="1"/>
  <c r="R53" i="1"/>
  <c r="P53" i="1"/>
  <c r="O53" i="1"/>
  <c r="N53" i="1"/>
  <c r="M53" i="1"/>
  <c r="L53" i="1"/>
  <c r="K53" i="1"/>
  <c r="J53" i="1"/>
  <c r="I53" i="1"/>
  <c r="G53" i="1" s="1"/>
  <c r="H53" i="1"/>
  <c r="F53" i="1"/>
  <c r="E53" i="1"/>
  <c r="D53" i="1"/>
  <c r="C53" i="1"/>
  <c r="B53" i="1"/>
  <c r="A53" i="1"/>
  <c r="R52" i="1"/>
  <c r="P52" i="1"/>
  <c r="O52" i="1"/>
  <c r="N52" i="1"/>
  <c r="M52" i="1"/>
  <c r="L52" i="1"/>
  <c r="K52" i="1"/>
  <c r="J52" i="1"/>
  <c r="I52" i="1"/>
  <c r="G52" i="1" s="1"/>
  <c r="H52" i="1"/>
  <c r="F52" i="1"/>
  <c r="E52" i="1"/>
  <c r="D52" i="1"/>
  <c r="C52" i="1"/>
  <c r="B52" i="1"/>
  <c r="A52" i="1"/>
  <c r="R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R50" i="1"/>
  <c r="P50" i="1"/>
  <c r="O50" i="1"/>
  <c r="N50" i="1"/>
  <c r="M50" i="1"/>
  <c r="L50" i="1"/>
  <c r="K50" i="1"/>
  <c r="J50" i="1"/>
  <c r="I50" i="1"/>
  <c r="G50" i="1" s="1"/>
  <c r="H50" i="1"/>
  <c r="F50" i="1"/>
  <c r="E50" i="1"/>
  <c r="D50" i="1"/>
  <c r="C50" i="1"/>
  <c r="B50" i="1"/>
  <c r="A50" i="1"/>
  <c r="R49" i="1"/>
  <c r="P49" i="1"/>
  <c r="O49" i="1"/>
  <c r="N49" i="1"/>
  <c r="M49" i="1"/>
  <c r="L49" i="1"/>
  <c r="K49" i="1"/>
  <c r="J49" i="1"/>
  <c r="I49" i="1"/>
  <c r="G49" i="1" s="1"/>
  <c r="H49" i="1"/>
  <c r="F49" i="1"/>
  <c r="E49" i="1"/>
  <c r="D49" i="1"/>
  <c r="C49" i="1"/>
  <c r="B49" i="1"/>
  <c r="A49" i="1"/>
  <c r="R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A48" i="1"/>
  <c r="R47" i="1"/>
  <c r="P47" i="1"/>
  <c r="O47" i="1"/>
  <c r="N47" i="1"/>
  <c r="M47" i="1"/>
  <c r="L47" i="1"/>
  <c r="K47" i="1"/>
  <c r="J47" i="1"/>
  <c r="I47" i="1"/>
  <c r="G47" i="1" s="1"/>
  <c r="H47" i="1"/>
  <c r="F47" i="1"/>
  <c r="E47" i="1"/>
  <c r="D47" i="1"/>
  <c r="C47" i="1"/>
  <c r="B47" i="1"/>
  <c r="A47" i="1"/>
  <c r="R46" i="1"/>
  <c r="P46" i="1"/>
  <c r="O46" i="1"/>
  <c r="N46" i="1"/>
  <c r="M46" i="1"/>
  <c r="L46" i="1"/>
  <c r="K46" i="1"/>
  <c r="J46" i="1"/>
  <c r="I46" i="1"/>
  <c r="G46" i="1" s="1"/>
  <c r="H46" i="1"/>
  <c r="F46" i="1"/>
  <c r="E46" i="1"/>
  <c r="D46" i="1"/>
  <c r="C46" i="1"/>
  <c r="B46" i="1"/>
  <c r="A46" i="1"/>
  <c r="R45" i="1"/>
  <c r="P45" i="1"/>
  <c r="O45" i="1"/>
  <c r="N45" i="1"/>
  <c r="M45" i="1"/>
  <c r="L45" i="1"/>
  <c r="K45" i="1"/>
  <c r="J45" i="1"/>
  <c r="I45" i="1"/>
  <c r="H45" i="1"/>
  <c r="F45" i="1"/>
  <c r="E45" i="1"/>
  <c r="D45" i="1"/>
  <c r="C45" i="1"/>
  <c r="B45" i="1"/>
  <c r="A45" i="1"/>
  <c r="R44" i="1"/>
  <c r="P44" i="1"/>
  <c r="O44" i="1"/>
  <c r="N44" i="1"/>
  <c r="M44" i="1"/>
  <c r="L44" i="1"/>
  <c r="K44" i="1"/>
  <c r="J44" i="1"/>
  <c r="G44" i="1" s="1"/>
  <c r="I44" i="1"/>
  <c r="H44" i="1"/>
  <c r="F44" i="1"/>
  <c r="E44" i="1"/>
  <c r="D44" i="1"/>
  <c r="C44" i="1"/>
  <c r="B44" i="1"/>
  <c r="A44" i="1"/>
  <c r="R43" i="1"/>
  <c r="P43" i="1"/>
  <c r="O43" i="1"/>
  <c r="N43" i="1"/>
  <c r="M43" i="1"/>
  <c r="L43" i="1"/>
  <c r="K43" i="1"/>
  <c r="J43" i="1"/>
  <c r="I43" i="1"/>
  <c r="G43" i="1" s="1"/>
  <c r="H43" i="1"/>
  <c r="F43" i="1"/>
  <c r="E43" i="1"/>
  <c r="D43" i="1"/>
  <c r="C43" i="1"/>
  <c r="B43" i="1"/>
  <c r="A43" i="1"/>
  <c r="R42" i="1"/>
  <c r="P42" i="1"/>
  <c r="O42" i="1"/>
  <c r="N42" i="1"/>
  <c r="M42" i="1"/>
  <c r="L42" i="1"/>
  <c r="K42" i="1"/>
  <c r="J42" i="1"/>
  <c r="I42" i="1"/>
  <c r="G42" i="1" s="1"/>
  <c r="H42" i="1"/>
  <c r="F42" i="1"/>
  <c r="E42" i="1"/>
  <c r="D42" i="1"/>
  <c r="C42" i="1"/>
  <c r="B42" i="1"/>
  <c r="A42" i="1"/>
  <c r="R41" i="1"/>
  <c r="P41" i="1"/>
  <c r="O41" i="1"/>
  <c r="N41" i="1"/>
  <c r="M41" i="1"/>
  <c r="L41" i="1"/>
  <c r="K41" i="1"/>
  <c r="J41" i="1"/>
  <c r="I41" i="1"/>
  <c r="H41" i="1"/>
  <c r="F41" i="1"/>
  <c r="E41" i="1"/>
  <c r="D41" i="1"/>
  <c r="C41" i="1"/>
  <c r="B41" i="1"/>
  <c r="A41" i="1"/>
  <c r="R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A40" i="1"/>
  <c r="R39" i="1"/>
  <c r="P39" i="1"/>
  <c r="O39" i="1"/>
  <c r="N39" i="1"/>
  <c r="M39" i="1"/>
  <c r="L39" i="1"/>
  <c r="K39" i="1"/>
  <c r="J39" i="1"/>
  <c r="I39" i="1"/>
  <c r="G39" i="1" s="1"/>
  <c r="H39" i="1"/>
  <c r="F39" i="1"/>
  <c r="E39" i="1"/>
  <c r="D39" i="1"/>
  <c r="C39" i="1"/>
  <c r="B39" i="1"/>
  <c r="A39" i="1"/>
  <c r="R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R37" i="1"/>
  <c r="P37" i="1"/>
  <c r="O37" i="1"/>
  <c r="N37" i="1"/>
  <c r="M37" i="1"/>
  <c r="L37" i="1"/>
  <c r="K37" i="1"/>
  <c r="J37" i="1"/>
  <c r="I37" i="1"/>
  <c r="H37" i="1"/>
  <c r="F37" i="1"/>
  <c r="E37" i="1"/>
  <c r="D37" i="1"/>
  <c r="C37" i="1"/>
  <c r="B37" i="1"/>
  <c r="A37" i="1"/>
  <c r="R36" i="1"/>
  <c r="P36" i="1"/>
  <c r="O36" i="1"/>
  <c r="N36" i="1"/>
  <c r="M36" i="1"/>
  <c r="L36" i="1"/>
  <c r="K36" i="1"/>
  <c r="J36" i="1"/>
  <c r="I36" i="1"/>
  <c r="G36" i="1" s="1"/>
  <c r="H36" i="1"/>
  <c r="F36" i="1"/>
  <c r="E36" i="1"/>
  <c r="D36" i="1"/>
  <c r="C36" i="1"/>
  <c r="B36" i="1"/>
  <c r="A36" i="1"/>
  <c r="R35" i="1"/>
  <c r="P35" i="1"/>
  <c r="O35" i="1"/>
  <c r="N35" i="1"/>
  <c r="M35" i="1"/>
  <c r="L35" i="1"/>
  <c r="K35" i="1"/>
  <c r="J35" i="1"/>
  <c r="I35" i="1"/>
  <c r="G35" i="1" s="1"/>
  <c r="H35" i="1"/>
  <c r="F35" i="1"/>
  <c r="E35" i="1"/>
  <c r="D35" i="1"/>
  <c r="C35" i="1"/>
  <c r="B35" i="1"/>
  <c r="A35" i="1"/>
  <c r="R34" i="1"/>
  <c r="P34" i="1"/>
  <c r="O34" i="1"/>
  <c r="N34" i="1"/>
  <c r="M34" i="1"/>
  <c r="L34" i="1"/>
  <c r="K34" i="1"/>
  <c r="J34" i="1"/>
  <c r="G34" i="1" s="1"/>
  <c r="I34" i="1"/>
  <c r="H34" i="1"/>
  <c r="F34" i="1"/>
  <c r="E34" i="1"/>
  <c r="D34" i="1"/>
  <c r="C34" i="1"/>
  <c r="B34" i="1"/>
  <c r="A34" i="1"/>
  <c r="R33" i="1"/>
  <c r="P33" i="1"/>
  <c r="O33" i="1"/>
  <c r="N33" i="1"/>
  <c r="M33" i="1"/>
  <c r="L33" i="1"/>
  <c r="K33" i="1"/>
  <c r="J33" i="1"/>
  <c r="I33" i="1"/>
  <c r="H33" i="1"/>
  <c r="F33" i="1"/>
  <c r="E33" i="1"/>
  <c r="D33" i="1"/>
  <c r="C33" i="1"/>
  <c r="B33" i="1"/>
  <c r="A33" i="1"/>
  <c r="R32" i="1"/>
  <c r="P32" i="1"/>
  <c r="O32" i="1"/>
  <c r="N32" i="1"/>
  <c r="M32" i="1"/>
  <c r="L32" i="1"/>
  <c r="K32" i="1"/>
  <c r="J32" i="1"/>
  <c r="I32" i="1"/>
  <c r="G32" i="1" s="1"/>
  <c r="H32" i="1"/>
  <c r="F32" i="1"/>
  <c r="E32" i="1"/>
  <c r="D32" i="1"/>
  <c r="C32" i="1"/>
  <c r="B32" i="1"/>
  <c r="A32" i="1"/>
  <c r="R31" i="1"/>
  <c r="P31" i="1"/>
  <c r="O31" i="1"/>
  <c r="N31" i="1"/>
  <c r="M31" i="1"/>
  <c r="L31" i="1"/>
  <c r="K31" i="1"/>
  <c r="J31" i="1"/>
  <c r="I31" i="1"/>
  <c r="G31" i="1" s="1"/>
  <c r="H31" i="1"/>
  <c r="F31" i="1"/>
  <c r="E31" i="1"/>
  <c r="D31" i="1"/>
  <c r="C31" i="1"/>
  <c r="B31" i="1"/>
  <c r="A31" i="1"/>
  <c r="R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A30" i="1"/>
  <c r="R29" i="1"/>
  <c r="P29" i="1"/>
  <c r="O29" i="1"/>
  <c r="N29" i="1"/>
  <c r="M29" i="1"/>
  <c r="L29" i="1"/>
  <c r="K29" i="1"/>
  <c r="J29" i="1"/>
  <c r="I29" i="1"/>
  <c r="G29" i="1" s="1"/>
  <c r="H29" i="1"/>
  <c r="F29" i="1"/>
  <c r="E29" i="1"/>
  <c r="D29" i="1"/>
  <c r="C29" i="1"/>
  <c r="B29" i="1"/>
  <c r="A29" i="1"/>
  <c r="R28" i="1"/>
  <c r="P28" i="1"/>
  <c r="O28" i="1"/>
  <c r="N28" i="1"/>
  <c r="M28" i="1"/>
  <c r="L28" i="1"/>
  <c r="K28" i="1"/>
  <c r="J28" i="1"/>
  <c r="I28" i="1"/>
  <c r="G28" i="1" s="1"/>
  <c r="H28" i="1"/>
  <c r="F28" i="1"/>
  <c r="E28" i="1"/>
  <c r="D28" i="1"/>
  <c r="C28" i="1"/>
  <c r="B28" i="1"/>
  <c r="A28" i="1"/>
  <c r="R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R26" i="1"/>
  <c r="P26" i="1"/>
  <c r="O26" i="1"/>
  <c r="N26" i="1"/>
  <c r="M26" i="1"/>
  <c r="L26" i="1"/>
  <c r="K26" i="1"/>
  <c r="J26" i="1"/>
  <c r="I26" i="1"/>
  <c r="G26" i="1" s="1"/>
  <c r="H26" i="1"/>
  <c r="F26" i="1"/>
  <c r="E26" i="1"/>
  <c r="D26" i="1"/>
  <c r="C26" i="1"/>
  <c r="B26" i="1"/>
  <c r="A26" i="1"/>
  <c r="R25" i="1"/>
  <c r="P25" i="1"/>
  <c r="O25" i="1"/>
  <c r="N25" i="1"/>
  <c r="M25" i="1"/>
  <c r="L25" i="1"/>
  <c r="K25" i="1"/>
  <c r="J25" i="1"/>
  <c r="I25" i="1"/>
  <c r="G25" i="1" s="1"/>
  <c r="H25" i="1"/>
  <c r="F25" i="1"/>
  <c r="E25" i="1"/>
  <c r="D25" i="1"/>
  <c r="C25" i="1"/>
  <c r="B25" i="1"/>
  <c r="A25" i="1"/>
  <c r="R24" i="1"/>
  <c r="P24" i="1"/>
  <c r="O24" i="1"/>
  <c r="N24" i="1"/>
  <c r="M24" i="1"/>
  <c r="L24" i="1"/>
  <c r="K24" i="1"/>
  <c r="J24" i="1"/>
  <c r="I24" i="1"/>
  <c r="G24" i="1" s="1"/>
  <c r="H24" i="1"/>
  <c r="F24" i="1"/>
  <c r="E24" i="1"/>
  <c r="D24" i="1"/>
  <c r="C24" i="1"/>
  <c r="B24" i="1"/>
  <c r="A24" i="1"/>
  <c r="R23" i="1"/>
  <c r="P23" i="1"/>
  <c r="O23" i="1"/>
  <c r="N23" i="1"/>
  <c r="M23" i="1"/>
  <c r="L23" i="1"/>
  <c r="K23" i="1"/>
  <c r="J23" i="1"/>
  <c r="G23" i="1" s="1"/>
  <c r="I23" i="1"/>
  <c r="H23" i="1"/>
  <c r="F23" i="1"/>
  <c r="E23" i="1"/>
  <c r="D23" i="1"/>
  <c r="C23" i="1"/>
  <c r="B23" i="1"/>
  <c r="A23" i="1"/>
  <c r="R22" i="1"/>
  <c r="P22" i="1"/>
  <c r="O22" i="1"/>
  <c r="N22" i="1"/>
  <c r="M22" i="1"/>
  <c r="L22" i="1"/>
  <c r="K22" i="1"/>
  <c r="J22" i="1"/>
  <c r="I22" i="1"/>
  <c r="G22" i="1" s="1"/>
  <c r="H22" i="1"/>
  <c r="F22" i="1"/>
  <c r="E22" i="1"/>
  <c r="D22" i="1"/>
  <c r="C22" i="1"/>
  <c r="B22" i="1"/>
  <c r="A22" i="1"/>
  <c r="R21" i="1"/>
  <c r="P21" i="1"/>
  <c r="O21" i="1"/>
  <c r="N21" i="1"/>
  <c r="M21" i="1"/>
  <c r="L21" i="1"/>
  <c r="K21" i="1"/>
  <c r="J21" i="1"/>
  <c r="I21" i="1"/>
  <c r="G21" i="1" s="1"/>
  <c r="H21" i="1"/>
  <c r="F21" i="1"/>
  <c r="E21" i="1"/>
  <c r="D21" i="1"/>
  <c r="C21" i="1"/>
  <c r="B21" i="1"/>
  <c r="A21" i="1"/>
  <c r="R20" i="1"/>
  <c r="P20" i="1"/>
  <c r="O20" i="1"/>
  <c r="N20" i="1"/>
  <c r="M20" i="1"/>
  <c r="L20" i="1"/>
  <c r="K20" i="1"/>
  <c r="J20" i="1"/>
  <c r="I20" i="1"/>
  <c r="G20" i="1" s="1"/>
  <c r="H20" i="1"/>
  <c r="F20" i="1"/>
  <c r="E20" i="1"/>
  <c r="D20" i="1"/>
  <c r="C20" i="1"/>
  <c r="B20" i="1"/>
  <c r="A20" i="1"/>
  <c r="R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19" i="1"/>
  <c r="R18" i="1"/>
  <c r="P18" i="1"/>
  <c r="O18" i="1"/>
  <c r="N18" i="1"/>
  <c r="M18" i="1"/>
  <c r="L18" i="1"/>
  <c r="K18" i="1"/>
  <c r="J18" i="1"/>
  <c r="I18" i="1"/>
  <c r="G18" i="1" s="1"/>
  <c r="H18" i="1"/>
  <c r="F18" i="1"/>
  <c r="E18" i="1"/>
  <c r="D18" i="1"/>
  <c r="C18" i="1"/>
  <c r="B18" i="1"/>
  <c r="A18" i="1"/>
  <c r="R17" i="1"/>
  <c r="P17" i="1"/>
  <c r="O17" i="1"/>
  <c r="N17" i="1"/>
  <c r="M17" i="1"/>
  <c r="L17" i="1"/>
  <c r="K17" i="1"/>
  <c r="J17" i="1"/>
  <c r="I17" i="1"/>
  <c r="G17" i="1" s="1"/>
  <c r="H17" i="1"/>
  <c r="F17" i="1"/>
  <c r="E17" i="1"/>
  <c r="D17" i="1"/>
  <c r="C17" i="1"/>
  <c r="B17" i="1"/>
  <c r="A17" i="1"/>
  <c r="R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R15" i="1"/>
  <c r="P15" i="1"/>
  <c r="O15" i="1"/>
  <c r="N15" i="1"/>
  <c r="M15" i="1"/>
  <c r="L15" i="1"/>
  <c r="K15" i="1"/>
  <c r="J15" i="1"/>
  <c r="I15" i="1"/>
  <c r="G15" i="1" s="1"/>
  <c r="H15" i="1"/>
  <c r="F15" i="1"/>
  <c r="E15" i="1"/>
  <c r="D15" i="1"/>
  <c r="C15" i="1"/>
  <c r="B15" i="1"/>
  <c r="A15" i="1"/>
  <c r="R14" i="1"/>
  <c r="P14" i="1"/>
  <c r="O14" i="1"/>
  <c r="N14" i="1"/>
  <c r="M14" i="1"/>
  <c r="L14" i="1"/>
  <c r="K14" i="1"/>
  <c r="J14" i="1"/>
  <c r="I14" i="1"/>
  <c r="G14" i="1" s="1"/>
  <c r="H14" i="1"/>
  <c r="F14" i="1"/>
  <c r="E14" i="1"/>
  <c r="D14" i="1"/>
  <c r="C14" i="1"/>
  <c r="B14" i="1"/>
  <c r="A14" i="1"/>
  <c r="R13" i="1"/>
  <c r="P13" i="1"/>
  <c r="O13" i="1"/>
  <c r="N13" i="1"/>
  <c r="M13" i="1"/>
  <c r="L13" i="1"/>
  <c r="K13" i="1"/>
  <c r="J13" i="1"/>
  <c r="I13" i="1"/>
  <c r="H13" i="1"/>
  <c r="F13" i="1"/>
  <c r="E13" i="1"/>
  <c r="D13" i="1"/>
  <c r="C13" i="1"/>
  <c r="B13" i="1"/>
  <c r="A13" i="1"/>
  <c r="R12" i="1"/>
  <c r="P12" i="1"/>
  <c r="O12" i="1"/>
  <c r="N12" i="1"/>
  <c r="M12" i="1"/>
  <c r="L12" i="1"/>
  <c r="K12" i="1"/>
  <c r="J12" i="1"/>
  <c r="I12" i="1"/>
  <c r="G12" i="1" s="1"/>
  <c r="H12" i="1"/>
  <c r="F12" i="1"/>
  <c r="E12" i="1"/>
  <c r="D12" i="1"/>
  <c r="C12" i="1"/>
  <c r="B12" i="1"/>
  <c r="A12" i="1"/>
  <c r="R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R10" i="1"/>
  <c r="P10" i="1"/>
  <c r="O10" i="1"/>
  <c r="N10" i="1"/>
  <c r="M10" i="1"/>
  <c r="L10" i="1"/>
  <c r="K10" i="1"/>
  <c r="J10" i="1"/>
  <c r="G10" i="1" s="1"/>
  <c r="I10" i="1"/>
  <c r="H10" i="1"/>
  <c r="F10" i="1"/>
  <c r="E10" i="1"/>
  <c r="D10" i="1"/>
  <c r="C10" i="1"/>
  <c r="B10" i="1"/>
  <c r="A10" i="1"/>
  <c r="R9" i="1"/>
  <c r="P9" i="1"/>
  <c r="O9" i="1"/>
  <c r="N9" i="1"/>
  <c r="M9" i="1"/>
  <c r="L9" i="1"/>
  <c r="K9" i="1"/>
  <c r="J9" i="1"/>
  <c r="I9" i="1"/>
  <c r="G9" i="1" s="1"/>
  <c r="H9" i="1"/>
  <c r="F9" i="1"/>
  <c r="E9" i="1"/>
  <c r="D9" i="1"/>
  <c r="C9" i="1"/>
  <c r="B9" i="1"/>
  <c r="A9" i="1"/>
  <c r="R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R7" i="1"/>
  <c r="P7" i="1"/>
  <c r="O7" i="1"/>
  <c r="N7" i="1"/>
  <c r="M7" i="1"/>
  <c r="L7" i="1"/>
  <c r="K7" i="1"/>
  <c r="J7" i="1"/>
  <c r="I7" i="1"/>
  <c r="G7" i="1" s="1"/>
  <c r="H7" i="1"/>
  <c r="F7" i="1"/>
  <c r="E7" i="1"/>
  <c r="D7" i="1"/>
  <c r="C7" i="1"/>
  <c r="B7" i="1"/>
  <c r="A7" i="1"/>
  <c r="R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R5" i="1"/>
  <c r="P5" i="1"/>
  <c r="O5" i="1"/>
  <c r="N5" i="1"/>
  <c r="M5" i="1"/>
  <c r="L5" i="1"/>
  <c r="K5" i="1"/>
  <c r="J5" i="1"/>
  <c r="I5" i="1"/>
  <c r="H5" i="1"/>
  <c r="F5" i="1"/>
  <c r="E5" i="1"/>
  <c r="D5" i="1"/>
  <c r="C5" i="1"/>
  <c r="B5" i="1"/>
  <c r="A5" i="1"/>
  <c r="R4" i="1"/>
  <c r="P4" i="1"/>
  <c r="O4" i="1"/>
  <c r="N4" i="1"/>
  <c r="M4" i="1"/>
  <c r="L4" i="1"/>
  <c r="K4" i="1"/>
  <c r="J4" i="1"/>
  <c r="I4" i="1"/>
  <c r="G4" i="1" s="1"/>
  <c r="H4" i="1"/>
  <c r="F4" i="1"/>
  <c r="E4" i="1"/>
  <c r="D4" i="1"/>
  <c r="C4" i="1"/>
  <c r="B4" i="1"/>
  <c r="A4" i="1"/>
  <c r="R3" i="1"/>
  <c r="P3" i="1"/>
  <c r="O3" i="1"/>
  <c r="N3" i="1"/>
  <c r="M3" i="1"/>
  <c r="L3" i="1"/>
  <c r="K3" i="1"/>
  <c r="J3" i="1"/>
  <c r="I3" i="1"/>
  <c r="G3" i="1" s="1"/>
  <c r="H3" i="1"/>
  <c r="F3" i="1"/>
  <c r="E3" i="1"/>
  <c r="D3" i="1"/>
  <c r="C3" i="1"/>
  <c r="B3" i="1"/>
  <c r="A3" i="1"/>
  <c r="R2" i="1"/>
  <c r="P2" i="1"/>
  <c r="O2" i="1"/>
  <c r="N2" i="1"/>
  <c r="M2" i="1"/>
  <c r="L2" i="1"/>
  <c r="K2" i="1"/>
  <c r="J2" i="1"/>
  <c r="I2" i="1"/>
  <c r="G2" i="1" s="1"/>
  <c r="H2" i="1"/>
  <c r="F2" i="1"/>
  <c r="E2" i="1"/>
  <c r="D2" i="1"/>
  <c r="C2" i="1"/>
  <c r="B2" i="1"/>
  <c r="A2" i="1"/>
  <c r="G88" i="1" l="1"/>
  <c r="G5" i="1"/>
  <c r="G37" i="1"/>
  <c r="G69" i="1"/>
  <c r="G80" i="1"/>
  <c r="G84" i="1"/>
  <c r="G41" i="1"/>
  <c r="G73" i="1"/>
  <c r="G89" i="1"/>
  <c r="G90" i="1"/>
  <c r="G33" i="1"/>
  <c r="G13" i="1"/>
  <c r="G45" i="1"/>
  <c r="G76" i="1"/>
  <c r="Q7" i="1"/>
  <c r="Q86" i="1"/>
  <c r="Q78" i="1"/>
  <c r="Q74" i="1"/>
  <c r="Q66" i="1"/>
  <c r="Q62" i="1"/>
  <c r="Q58" i="1"/>
  <c r="Q46" i="1"/>
  <c r="Q42" i="1"/>
  <c r="Q38" i="1"/>
  <c r="Q25" i="1"/>
  <c r="Q88" i="1"/>
  <c r="Q84" i="1"/>
  <c r="Q80" i="1"/>
  <c r="Q76" i="1"/>
  <c r="Q72" i="1"/>
  <c r="Q68" i="1"/>
  <c r="Q64" i="1"/>
  <c r="Q60" i="1"/>
  <c r="Q56" i="1"/>
  <c r="Q52" i="1"/>
  <c r="Q48" i="1"/>
  <c r="Q44" i="1"/>
  <c r="Q40" i="1"/>
  <c r="Q36" i="1"/>
  <c r="Q32" i="1"/>
  <c r="Q28" i="1"/>
  <c r="Q24" i="1"/>
  <c r="Q20" i="1"/>
  <c r="Q16" i="1"/>
  <c r="Q12" i="1"/>
  <c r="Q8" i="1"/>
  <c r="Q4" i="1"/>
  <c r="Q15" i="1"/>
  <c r="Q11" i="1"/>
  <c r="Q82" i="1"/>
  <c r="Q54" i="1"/>
  <c r="Q22" i="1"/>
  <c r="Q61" i="1"/>
  <c r="Q49" i="1"/>
  <c r="Q3" i="1"/>
  <c r="Q50" i="1"/>
  <c r="Q34" i="1"/>
  <c r="Q30" i="1"/>
  <c r="Q26" i="1"/>
  <c r="Q2" i="1"/>
  <c r="Q53" i="1"/>
  <c r="Q41" i="1"/>
  <c r="Q21" i="1"/>
  <c r="Q13" i="1"/>
  <c r="Q9" i="1"/>
  <c r="Q91" i="1"/>
  <c r="Q87" i="1"/>
  <c r="Q83" i="1"/>
  <c r="Q79" i="1"/>
  <c r="Q75" i="1"/>
  <c r="Q71" i="1"/>
  <c r="Q67" i="1"/>
  <c r="Q63" i="1"/>
  <c r="Q59" i="1"/>
  <c r="Q55" i="1"/>
  <c r="Q51" i="1"/>
  <c r="Q47" i="1"/>
  <c r="Q43" i="1"/>
  <c r="Q39" i="1"/>
  <c r="Q35" i="1"/>
  <c r="Q31" i="1"/>
  <c r="Q27" i="1"/>
  <c r="Q23" i="1"/>
  <c r="Q19" i="1"/>
  <c r="Q90" i="1"/>
  <c r="Q18" i="1"/>
  <c r="Q14" i="1"/>
  <c r="Q29" i="1"/>
  <c r="Q17" i="1"/>
  <c r="Q70" i="1"/>
  <c r="Q10" i="1"/>
  <c r="Q6" i="1"/>
  <c r="Q45" i="1"/>
  <c r="Q37" i="1"/>
  <c r="Q5" i="1"/>
  <c r="Q89" i="1"/>
  <c r="Q85" i="1"/>
  <c r="Q81" i="1"/>
  <c r="Q77" i="1"/>
  <c r="Q73" i="1"/>
  <c r="Q69" i="1"/>
  <c r="Q65" i="1"/>
  <c r="Q57" i="1"/>
  <c r="Q33" i="1"/>
</calcChain>
</file>

<file path=xl/sharedStrings.xml><?xml version="1.0" encoding="utf-8"?>
<sst xmlns="http://schemas.openxmlformats.org/spreadsheetml/2006/main" count="20" uniqueCount="20">
  <si>
    <t>Identifier</t>
  </si>
  <si>
    <t>Title</t>
  </si>
  <si>
    <t>Description</t>
  </si>
  <si>
    <t>Currency</t>
  </si>
  <si>
    <t>Amount Awarded</t>
  </si>
  <si>
    <t>Award Date</t>
  </si>
  <si>
    <t>Recipient Org:Identifier</t>
  </si>
  <si>
    <t>Recipient Org:Name</t>
  </si>
  <si>
    <t>Recipient Org:Charity Number</t>
  </si>
  <si>
    <t>Recipient Org:Company Number</t>
  </si>
  <si>
    <t>Recipient Org:Organisation Type</t>
  </si>
  <si>
    <t>Recipient Org:City</t>
  </si>
  <si>
    <t>Recipient Org:Postal Code</t>
  </si>
  <si>
    <t>Funding Org:Identifier</t>
  </si>
  <si>
    <t>Funding Org:Name</t>
  </si>
  <si>
    <t>Grant Programme:Title</t>
  </si>
  <si>
    <t>Last modified</t>
  </si>
  <si>
    <t>Data Source</t>
  </si>
  <si>
    <t>SC042741</t>
  </si>
  <si>
    <t>04127589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</si>
</sst>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\Thh:mm:ss\Z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0" fontId="0" fillId="3" borderId="0" xfId="0" applyFill="1" applyAlignment="1">
      <alignment horizontal="left"/>
    </xf>
    <xf numFmtId="0" fontId="0" fillId="3" borderId="0" xfId="0" applyFill="1"/>
    <xf numFmtId="165" fontId="0" fillId="3" borderId="0" xfId="0" applyNumberFormat="1" applyFill="1"/>
    <xf numFmtId="1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0" fontId="0" fillId="0" borderId="0" xfId="0" quotePrefix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openxmlformats.org/officeDocument/2006/relationships/customXml" Target="../customXml/item4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thecsj.sharepoint.com/sites/TrustHouseCharitableFoundation/Documents/TCF/Website/360%20Giving/Template/TrusthouseCF_360Giving_conversion_tool_draft.xlsx" TargetMode="External"/><Relationship Id="rId1" Type="http://schemas.openxmlformats.org/officeDocument/2006/relationships/externalLinkPath" Target="/sites/TrustHouseCharitableFoundation/Documents/TCF/Website/360%20Giving/Template/TrusthouseCF_360Giving_conversion_tool_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#source_data"/>
      <sheetName val="#fixed_data"/>
      <sheetName val="360_data"/>
    </sheetNames>
    <sheetDataSet>
      <sheetData sheetId="0">
        <row r="3">
          <cell r="A3" t="str">
            <v>22% of salaries and running costs over 3-years to carry out early intervention support for families in the Cowley Hill area of Watford, Hertfordshire.</v>
          </cell>
          <cell r="B3">
            <v>84670</v>
          </cell>
          <cell r="C3">
            <v>44749</v>
          </cell>
          <cell r="D3" t="str">
            <v>Home-Start Watford and Three Rivers</v>
          </cell>
          <cell r="E3" t="str">
            <v>WD18 0FQ</v>
          </cell>
          <cell r="F3" t="str">
            <v>Registered Charity</v>
          </cell>
          <cell r="G3" t="str">
            <v>Watford</v>
          </cell>
          <cell r="H3" t="str">
            <v>Major Grants</v>
          </cell>
          <cell r="I3">
            <v>1108847</v>
          </cell>
          <cell r="J3">
            <v>7620</v>
          </cell>
          <cell r="K3">
            <v>9109</v>
          </cell>
        </row>
        <row r="4">
          <cell r="A4" t="str">
            <v>50% of salary over 3-years for a Family Support Worker at a community support charity in London Borough of Barking and Dagenham, Redbridge and Havering.</v>
          </cell>
          <cell r="B4">
            <v>92592</v>
          </cell>
          <cell r="C4">
            <v>44749</v>
          </cell>
          <cell r="D4" t="str">
            <v>Community Resources for Change</v>
          </cell>
          <cell r="E4" t="str">
            <v>RM8 3YJ</v>
          </cell>
          <cell r="F4" t="str">
            <v>Registered Charity</v>
          </cell>
          <cell r="G4" t="str">
            <v>Essex</v>
          </cell>
          <cell r="H4" t="str">
            <v>Major Grants</v>
          </cell>
          <cell r="I4">
            <v>1140209</v>
          </cell>
          <cell r="J4">
            <v>7668</v>
          </cell>
          <cell r="K4">
            <v>9157</v>
          </cell>
        </row>
        <row r="5">
          <cell r="A5" t="str">
            <v>30% of core running costs over 3-years for a charity supporting young people and families with experience of mental illness in disadvantaged areas of London.</v>
          </cell>
          <cell r="B5">
            <v>60000</v>
          </cell>
          <cell r="C5">
            <v>44749</v>
          </cell>
          <cell r="D5" t="str">
            <v>Our Time</v>
          </cell>
          <cell r="E5" t="str">
            <v>N2 9DT</v>
          </cell>
          <cell r="F5" t="str">
            <v>Registered Charity</v>
          </cell>
          <cell r="G5" t="str">
            <v>London</v>
          </cell>
          <cell r="H5" t="str">
            <v>Major Grants</v>
          </cell>
          <cell r="I5">
            <v>1147087</v>
          </cell>
          <cell r="J5">
            <v>7701</v>
          </cell>
          <cell r="K5">
            <v>9193</v>
          </cell>
        </row>
        <row r="6">
          <cell r="A6" t="str">
            <v>31% of core costs over 3-years to provide early intervention support to struggling families with infants in Bournemouth area of Dorset.</v>
          </cell>
          <cell r="B6">
            <v>99909</v>
          </cell>
          <cell r="C6">
            <v>44749</v>
          </cell>
          <cell r="D6" t="str">
            <v>Dorset Parent Infant Partnership (DorPIP)</v>
          </cell>
          <cell r="E6" t="str">
            <v>BH14 OHU</v>
          </cell>
          <cell r="F6" t="str">
            <v>Charitable Incorporated Organisation</v>
          </cell>
          <cell r="G6" t="str">
            <v>Poole</v>
          </cell>
          <cell r="H6" t="str">
            <v>Major Grants</v>
          </cell>
          <cell r="I6">
            <v>1175876</v>
          </cell>
          <cell r="J6">
            <v>7746</v>
          </cell>
          <cell r="K6">
            <v>9238</v>
          </cell>
        </row>
        <row r="7">
          <cell r="A7" t="str">
            <v>43% of running costs over 3-years for a Play Hub providing a range of services to families with young children in rural Powys, Wales.</v>
          </cell>
          <cell r="B7">
            <v>84000</v>
          </cell>
          <cell r="C7">
            <v>44749</v>
          </cell>
          <cell r="D7" t="str">
            <v>Play Radnor/Chwarae Maesyfed</v>
          </cell>
          <cell r="E7" t="str">
            <v>LD1 5HW</v>
          </cell>
          <cell r="F7" t="str">
            <v>Charitable Incorporated Organisation</v>
          </cell>
          <cell r="G7" t="str">
            <v>Llandrindod Wells</v>
          </cell>
          <cell r="H7" t="str">
            <v>Major Grants</v>
          </cell>
          <cell r="I7">
            <v>1021896</v>
          </cell>
          <cell r="J7">
            <v>7755</v>
          </cell>
          <cell r="K7">
            <v>9247</v>
          </cell>
        </row>
        <row r="8">
          <cell r="A8" t="str">
            <v>50% of core costs over 3-years for a community charity providing services to parents and children in Rhyl, North Wales.</v>
          </cell>
          <cell r="B8">
            <v>62200</v>
          </cell>
          <cell r="C8">
            <v>44749</v>
          </cell>
          <cell r="D8" t="str">
            <v>Brighter Futures</v>
          </cell>
          <cell r="E8" t="str">
            <v>LL18 1BN</v>
          </cell>
          <cell r="F8" t="str">
            <v>Charitable Incorporated Organisation</v>
          </cell>
          <cell r="G8" t="str">
            <v>Rhyl</v>
          </cell>
          <cell r="H8" t="str">
            <v>Major Grants</v>
          </cell>
          <cell r="I8">
            <v>1191535</v>
          </cell>
          <cell r="J8">
            <v>7758</v>
          </cell>
          <cell r="K8">
            <v>9250</v>
          </cell>
        </row>
        <row r="9">
          <cell r="A9" t="str">
            <v>22% of core running costs over 3-years to employ Centre Manager and provide therapy to children struggling in rural/urban areas of Gloucestershire and Forest of Dean.</v>
          </cell>
          <cell r="B9">
            <v>100000</v>
          </cell>
          <cell r="C9">
            <v>44749</v>
          </cell>
          <cell r="D9" t="str">
            <v>Toucan for Children CIO</v>
          </cell>
          <cell r="E9" t="str">
            <v>GL17 0SL</v>
          </cell>
          <cell r="F9" t="str">
            <v>Charitable Incorporated Organisation</v>
          </cell>
          <cell r="G9" t="str">
            <v>Mitcheldean</v>
          </cell>
          <cell r="H9" t="str">
            <v>Major Grants</v>
          </cell>
          <cell r="I9">
            <v>1169064</v>
          </cell>
          <cell r="J9">
            <v>7783</v>
          </cell>
          <cell r="K9">
            <v>9275</v>
          </cell>
        </row>
        <row r="10">
          <cell r="A10" t="str">
            <v>50% of running costs over 3-years for an Early Steps programme for young parents under 25 at a youth hub in the rural Scottish Borders.</v>
          </cell>
          <cell r="B10">
            <v>60000</v>
          </cell>
          <cell r="C10">
            <v>44749</v>
          </cell>
          <cell r="D10" t="str">
            <v>Eildon West Youth Hub (TD1 Youth Hub)</v>
          </cell>
          <cell r="E10" t="str">
            <v>TD1 1BW</v>
          </cell>
          <cell r="F10" t="str">
            <v>Registered Charity</v>
          </cell>
          <cell r="G10" t="str">
            <v>Galashiels</v>
          </cell>
          <cell r="H10" t="str">
            <v>Major Grants</v>
          </cell>
          <cell r="I10" t="str">
            <v>SC022005</v>
          </cell>
          <cell r="J10">
            <v>7785</v>
          </cell>
          <cell r="K10">
            <v>9277</v>
          </cell>
        </row>
        <row r="11">
          <cell r="A11" t="str">
            <v>Towards the running costs for a CIC providing horticultural training and employment opportunities to prisoners at HMP Downview in Kent.</v>
          </cell>
          <cell r="B11">
            <v>5000</v>
          </cell>
          <cell r="C11">
            <v>44749</v>
          </cell>
          <cell r="D11" t="str">
            <v>Growing for Good CIC</v>
          </cell>
          <cell r="E11" t="str">
            <v>TN17 3HF</v>
          </cell>
          <cell r="F11" t="str">
            <v>Community Interest Company</v>
          </cell>
          <cell r="G11" t="str">
            <v>Cranbrook</v>
          </cell>
          <cell r="H11" t="str">
            <v>Trustee Nom Grants</v>
          </cell>
          <cell r="I11">
            <v>12411648</v>
          </cell>
          <cell r="J11">
            <v>7883</v>
          </cell>
          <cell r="K11">
            <v>9377</v>
          </cell>
        </row>
        <row r="12">
          <cell r="A12" t="str">
            <v>Towards the salary costs of a youth-led arts charity addressing the exclusion of young people from disadvantaged backgrounds from creative education and cultural opportunities in Lancashire’s rural areas and industrial towns.</v>
          </cell>
          <cell r="B12">
            <v>5000</v>
          </cell>
          <cell r="C12">
            <v>44749</v>
          </cell>
          <cell r="D12" t="str">
            <v>Blaze Arts</v>
          </cell>
          <cell r="E12" t="str">
            <v>BB11 2BD</v>
          </cell>
          <cell r="F12" t="str">
            <v>Charitable Incorporated Organisation</v>
          </cell>
          <cell r="G12" t="str">
            <v>Burnley</v>
          </cell>
          <cell r="H12" t="str">
            <v>Trustee Nom Grants</v>
          </cell>
          <cell r="I12">
            <v>1179235</v>
          </cell>
          <cell r="J12">
            <v>8266</v>
          </cell>
          <cell r="K12">
            <v>9394</v>
          </cell>
        </row>
        <row r="13">
          <cell r="A13" t="str">
            <v>Towards the running costs for a charity providing development opportunities to young musicians and bringing classical music to audiences in Cornwall.</v>
          </cell>
          <cell r="B13">
            <v>1000</v>
          </cell>
          <cell r="C13">
            <v>44749</v>
          </cell>
          <cell r="D13" t="str">
            <v>IMS Prussia Cove (Amscordi Ltd)</v>
          </cell>
          <cell r="E13" t="str">
            <v>SE1 7LG</v>
          </cell>
          <cell r="F13" t="str">
            <v>Registered Charity</v>
          </cell>
          <cell r="G13" t="str">
            <v>London</v>
          </cell>
          <cell r="H13" t="str">
            <v>Trustee Nom Grants</v>
          </cell>
          <cell r="I13">
            <v>270204</v>
          </cell>
          <cell r="J13">
            <v>7917</v>
          </cell>
          <cell r="K13">
            <v>9411</v>
          </cell>
        </row>
        <row r="14">
          <cell r="A14" t="str">
            <v>37% of the salary and running costs of a rural community hub in the locality of Millbrook, Cornwall.</v>
          </cell>
          <cell r="B14">
            <v>10000</v>
          </cell>
          <cell r="C14">
            <v>44763</v>
          </cell>
          <cell r="D14" t="str">
            <v>Peninsula Trust Ltd</v>
          </cell>
          <cell r="E14" t="str">
            <v>PL10 1AA</v>
          </cell>
          <cell r="F14" t="str">
            <v>Industrial and Provident Society</v>
          </cell>
          <cell r="G14" t="str">
            <v>Torpoint</v>
          </cell>
          <cell r="H14" t="str">
            <v>Small Grants</v>
          </cell>
          <cell r="I14" t="str">
            <v>IP032339</v>
          </cell>
          <cell r="J14">
            <v>7882</v>
          </cell>
          <cell r="K14">
            <v>9376</v>
          </cell>
        </row>
        <row r="15">
          <cell r="A15" t="str">
            <v>10% of the core running costs for a charity delivering parent infant mental health support and therapeutic interventions in the locality of Moulsecoomb in Brighton.</v>
          </cell>
          <cell r="B15">
            <v>10000</v>
          </cell>
          <cell r="C15">
            <v>44763</v>
          </cell>
          <cell r="D15" t="str">
            <v>Brighton PIP Ltd</v>
          </cell>
          <cell r="E15" t="str">
            <v>BN2 4SE</v>
          </cell>
          <cell r="F15" t="str">
            <v>Registered Charity</v>
          </cell>
          <cell r="G15" t="str">
            <v>Brighton</v>
          </cell>
          <cell r="H15" t="str">
            <v>Small Grants</v>
          </cell>
          <cell r="I15">
            <v>1177084</v>
          </cell>
          <cell r="J15">
            <v>7908</v>
          </cell>
          <cell r="K15">
            <v>9402</v>
          </cell>
        </row>
        <row r="16">
          <cell r="A16" t="str">
            <v>31% of the running and salary costs for 'Sign In' a programme supporting deaf young people with life/employment skills and to reduce isolation.</v>
          </cell>
          <cell r="B16">
            <v>10000</v>
          </cell>
          <cell r="C16">
            <v>44811</v>
          </cell>
          <cell r="D16" t="str">
            <v>Community &amp; Heritage CIC</v>
          </cell>
          <cell r="E16" t="str">
            <v>M13 9GH</v>
          </cell>
          <cell r="F16" t="str">
            <v>Community Interest Company</v>
          </cell>
          <cell r="G16" t="str">
            <v>Manchester</v>
          </cell>
          <cell r="H16" t="str">
            <v>Small Grants</v>
          </cell>
          <cell r="I16">
            <v>12486125</v>
          </cell>
          <cell r="J16">
            <v>7891</v>
          </cell>
          <cell r="K16">
            <v>9385</v>
          </cell>
        </row>
        <row r="17">
          <cell r="A17" t="str">
            <v>25% of the running costs for a counselling service in Hastings.</v>
          </cell>
          <cell r="B17">
            <v>9860</v>
          </cell>
          <cell r="C17">
            <v>44811</v>
          </cell>
          <cell r="D17" t="str">
            <v>Counselling Plus Community (CPC)</v>
          </cell>
          <cell r="E17" t="str">
            <v>TN34 1EN</v>
          </cell>
          <cell r="F17" t="str">
            <v>Charitable Incorporated Organisation</v>
          </cell>
          <cell r="G17" t="str">
            <v>Hastings</v>
          </cell>
          <cell r="H17" t="str">
            <v>Small Grants</v>
          </cell>
          <cell r="I17">
            <v>1168634</v>
          </cell>
          <cell r="J17">
            <v>7925</v>
          </cell>
          <cell r="K17">
            <v>9419</v>
          </cell>
        </row>
        <row r="18">
          <cell r="A18" t="str">
            <v>45% of the running and salary costs for a CIC developing young people's employability skills through a bike repair programme in Hartcliffe, Bristol.</v>
          </cell>
          <cell r="B18">
            <v>9000</v>
          </cell>
          <cell r="C18">
            <v>44811</v>
          </cell>
          <cell r="D18" t="str">
            <v>Working Young CIC</v>
          </cell>
          <cell r="E18" t="str">
            <v>BS13 0AF</v>
          </cell>
          <cell r="F18" t="str">
            <v>Community Interest Company</v>
          </cell>
          <cell r="G18" t="str">
            <v>Bristol</v>
          </cell>
          <cell r="H18" t="str">
            <v>Small Grants</v>
          </cell>
          <cell r="I18">
            <v>11587255</v>
          </cell>
          <cell r="J18">
            <v>7931</v>
          </cell>
          <cell r="K18">
            <v>9425</v>
          </cell>
        </row>
        <row r="19">
          <cell r="A19" t="str">
            <v>42% of the salary costs for a cultural hub in the rural town of Ventnor, Isle of Wight.</v>
          </cell>
          <cell r="B19">
            <v>9700</v>
          </cell>
          <cell r="C19">
            <v>44845</v>
          </cell>
          <cell r="D19" t="str">
            <v>Ventnor Exchange</v>
          </cell>
          <cell r="E19" t="str">
            <v>PO38 1SW</v>
          </cell>
          <cell r="F19" t="str">
            <v>Community Interest Company</v>
          </cell>
          <cell r="G19" t="str">
            <v>Ventnor</v>
          </cell>
          <cell r="H19" t="str">
            <v>Small Grants</v>
          </cell>
          <cell r="I19">
            <v>11338597</v>
          </cell>
          <cell r="J19">
            <v>7981</v>
          </cell>
          <cell r="K19">
            <v>9475</v>
          </cell>
        </row>
        <row r="20">
          <cell r="A20" t="str">
            <v>47% of the salary costs for a Volunteer Coordinator to expand support to isolated/ housebound people in the locality of Kingstanding, Birmingham.</v>
          </cell>
          <cell r="B20">
            <v>10000</v>
          </cell>
          <cell r="C20">
            <v>44845</v>
          </cell>
          <cell r="D20" t="str">
            <v>New Heights Warren Farm Community Project</v>
          </cell>
          <cell r="E20" t="str">
            <v>B44 0QN</v>
          </cell>
          <cell r="F20" t="str">
            <v>Charitable Incorporated Organisation</v>
          </cell>
          <cell r="G20" t="str">
            <v>Birmingham</v>
          </cell>
          <cell r="H20" t="str">
            <v>Small Grants</v>
          </cell>
          <cell r="I20">
            <v>1196648</v>
          </cell>
          <cell r="J20">
            <v>7998</v>
          </cell>
          <cell r="K20">
            <v>9492</v>
          </cell>
        </row>
        <row r="21">
          <cell r="A21" t="str">
            <v>47% of the salary costs for a young people's befriending service in Aberdeen, Scotland.</v>
          </cell>
          <cell r="B21">
            <v>8850</v>
          </cell>
          <cell r="C21">
            <v>44845</v>
          </cell>
          <cell r="D21" t="str">
            <v>Hand of Solace</v>
          </cell>
          <cell r="E21" t="str">
            <v>AB21 9NG</v>
          </cell>
          <cell r="F21" t="str">
            <v>Charitable Incorporated Organisation</v>
          </cell>
          <cell r="G21" t="str">
            <v>Aberdeen</v>
          </cell>
          <cell r="H21" t="str">
            <v>Small Grants</v>
          </cell>
          <cell r="I21" t="str">
            <v>SC048192</v>
          </cell>
          <cell r="J21">
            <v>8010</v>
          </cell>
          <cell r="K21">
            <v>9504</v>
          </cell>
        </row>
        <row r="22">
          <cell r="A22" t="str">
            <v>50% of project costs over 3-years for a First 1000 Days parenting course at a family support charity in Coventry.</v>
          </cell>
          <cell r="B22">
            <v>71600</v>
          </cell>
          <cell r="C22">
            <v>44861</v>
          </cell>
          <cell r="D22" t="str">
            <v>Three Spires Family Support Trust</v>
          </cell>
          <cell r="E22" t="str">
            <v>CV1 3HX</v>
          </cell>
          <cell r="F22" t="str">
            <v>Registered Charity</v>
          </cell>
          <cell r="G22" t="str">
            <v>Coventry</v>
          </cell>
          <cell r="H22" t="str">
            <v>Major Grants</v>
          </cell>
          <cell r="I22">
            <v>1137825</v>
          </cell>
          <cell r="J22">
            <v>7770</v>
          </cell>
          <cell r="K22">
            <v>9262</v>
          </cell>
        </row>
        <row r="23">
          <cell r="A23" t="str">
            <v>25% of salaries and running costs over 3-years for a fathers programme to improve parenting and enhance the safety and wellbeing of children in Norwich, Norfolk.</v>
          </cell>
          <cell r="B23">
            <v>85418</v>
          </cell>
          <cell r="C23">
            <v>44861</v>
          </cell>
          <cell r="D23" t="str">
            <v>Menscraft</v>
          </cell>
          <cell r="E23" t="str">
            <v>NR3 1DE</v>
          </cell>
          <cell r="F23" t="str">
            <v>Charitable Incorporated Organisation</v>
          </cell>
          <cell r="G23" t="str">
            <v>Norwich</v>
          </cell>
          <cell r="H23" t="str">
            <v>Major Grants</v>
          </cell>
          <cell r="I23">
            <v>1188578</v>
          </cell>
          <cell r="J23">
            <v>7827</v>
          </cell>
          <cell r="K23">
            <v>9319</v>
          </cell>
        </row>
        <row r="24">
          <cell r="A24" t="str">
            <v>50% of salary over 3-years for the Chief Executive Officer and Funding Manager at a charity supporting lone parents and their children in Crewe, Cheshire.</v>
          </cell>
          <cell r="B24">
            <v>58875</v>
          </cell>
          <cell r="C24">
            <v>44861</v>
          </cell>
          <cell r="D24" t="str">
            <v>South Cheshire CLASP</v>
          </cell>
          <cell r="E24" t="str">
            <v>CW1 2QA</v>
          </cell>
          <cell r="F24" t="str">
            <v>Charitable Incorporated Organisation</v>
          </cell>
          <cell r="G24" t="str">
            <v>Cheshire</v>
          </cell>
          <cell r="H24" t="str">
            <v>Major Grants</v>
          </cell>
          <cell r="I24">
            <v>1188608</v>
          </cell>
          <cell r="J24">
            <v>7828</v>
          </cell>
          <cell r="K24">
            <v>9320</v>
          </cell>
        </row>
        <row r="25">
          <cell r="A25" t="str">
            <v>30% of salary and running costs over 3-years for a charity supporting African migrant and refugee families in Salford, Gtr Manchester.</v>
          </cell>
          <cell r="B25">
            <v>60000</v>
          </cell>
          <cell r="C25">
            <v>44861</v>
          </cell>
          <cell r="D25" t="str">
            <v>Warm Hut UK</v>
          </cell>
          <cell r="E25" t="str">
            <v>M6 5FW</v>
          </cell>
          <cell r="F25" t="str">
            <v>Registered Charity</v>
          </cell>
          <cell r="G25" t="str">
            <v>Salford</v>
          </cell>
          <cell r="H25" t="str">
            <v>Major Grants</v>
          </cell>
          <cell r="I25">
            <v>1138445</v>
          </cell>
          <cell r="J25">
            <v>7861</v>
          </cell>
          <cell r="K25">
            <v>9355</v>
          </cell>
        </row>
        <row r="26">
          <cell r="A26" t="str">
            <v>17% of salaries and running costs fover 3-years for an adventure playground that supports families the community of Holmewood, South Bradford.</v>
          </cell>
          <cell r="B26">
            <v>90000</v>
          </cell>
          <cell r="C26">
            <v>44861</v>
          </cell>
          <cell r="D26" t="str">
            <v>Valley Project</v>
          </cell>
          <cell r="E26" t="str">
            <v>BD4 0FJ</v>
          </cell>
          <cell r="F26" t="str">
            <v>Charitable Incorporated Organisation</v>
          </cell>
          <cell r="G26" t="str">
            <v>Bradford</v>
          </cell>
          <cell r="H26" t="str">
            <v>Major Grants</v>
          </cell>
          <cell r="I26">
            <v>1182026</v>
          </cell>
          <cell r="J26">
            <v>7866</v>
          </cell>
          <cell r="K26">
            <v>9360</v>
          </cell>
        </row>
        <row r="27">
          <cell r="A27" t="str">
            <v>25% of running costs over 3-years for Family Peer Support and parenting workshops at a charity supporting asylum seekers in Glasgow.</v>
          </cell>
          <cell r="B27">
            <v>100000</v>
          </cell>
          <cell r="C27">
            <v>44861</v>
          </cell>
          <cell r="D27" t="str">
            <v>Amma Birth Companions</v>
          </cell>
          <cell r="E27" t="str">
            <v>G2 6HJ</v>
          </cell>
          <cell r="F27" t="str">
            <v>Registered Charity</v>
          </cell>
          <cell r="G27" t="str">
            <v>Glasgow</v>
          </cell>
          <cell r="H27" t="str">
            <v>Major Grants</v>
          </cell>
          <cell r="I27" t="str">
            <v>SC049280</v>
          </cell>
          <cell r="J27">
            <v>7905</v>
          </cell>
          <cell r="K27">
            <v>9399</v>
          </cell>
        </row>
        <row r="28">
          <cell r="A28" t="str">
            <v>43% of costs over 3-years for a project to support young Roma mothers with children struggling with severe poverty in Glasgow, Scotland.</v>
          </cell>
          <cell r="B28">
            <v>63000</v>
          </cell>
          <cell r="C28">
            <v>44861</v>
          </cell>
          <cell r="D28" t="str">
            <v>Louise Project</v>
          </cell>
          <cell r="E28" t="str">
            <v>G42 8HJ</v>
          </cell>
          <cell r="F28" t="str">
            <v>Registered Charity</v>
          </cell>
          <cell r="G28" t="str">
            <v>Glasgow</v>
          </cell>
          <cell r="H28" t="str">
            <v>Major Grants</v>
          </cell>
          <cell r="I28" t="str">
            <v>SC047316</v>
          </cell>
          <cell r="J28">
            <v>7926</v>
          </cell>
          <cell r="K28">
            <v>9420</v>
          </cell>
        </row>
        <row r="29">
          <cell r="A29" t="str">
            <v>45% of salary over 3-years for a Recovery Co-ordinator to expand support to families undergoing drug and alcohol treatment at a community centre in Isle of Lewis, North Scotland.</v>
          </cell>
          <cell r="B29">
            <v>30000</v>
          </cell>
          <cell r="C29">
            <v>44861</v>
          </cell>
          <cell r="D29" t="str">
            <v>Shed Project</v>
          </cell>
          <cell r="E29" t="str">
            <v>HS1 2NB</v>
          </cell>
          <cell r="F29" t="str">
            <v>Registered Charity</v>
          </cell>
          <cell r="G29" t="str">
            <v>Stornoway</v>
          </cell>
          <cell r="H29" t="str">
            <v>Major Grants</v>
          </cell>
          <cell r="I29" t="str">
            <v>SC051365</v>
          </cell>
          <cell r="J29">
            <v>7934</v>
          </cell>
          <cell r="K29">
            <v>9428</v>
          </cell>
        </row>
        <row r="30">
          <cell r="A30" t="str">
            <v>7% of the running and salary costs for intervention programmes for children and young people in Swindon.</v>
          </cell>
          <cell r="B30">
            <v>5000</v>
          </cell>
          <cell r="C30">
            <v>44862</v>
          </cell>
          <cell r="D30" t="str">
            <v>Swindon Mentoring And Self Help (SMASH) Youth Project</v>
          </cell>
          <cell r="E30" t="str">
            <v>SN2 1QR</v>
          </cell>
          <cell r="F30" t="str">
            <v>Registered Charity</v>
          </cell>
          <cell r="G30" t="str">
            <v>Pinehurst</v>
          </cell>
          <cell r="H30" t="str">
            <v>Trustee Nom Grants</v>
          </cell>
          <cell r="I30">
            <v>1107900</v>
          </cell>
          <cell r="J30">
            <v>7942</v>
          </cell>
          <cell r="K30">
            <v>9529</v>
          </cell>
        </row>
        <row r="31">
          <cell r="A31" t="str">
            <v>15% of the running costs of a community cafe tackling isolation and providing social support to people in Hartlepool.</v>
          </cell>
          <cell r="B31">
            <v>4000</v>
          </cell>
          <cell r="C31">
            <v>44862</v>
          </cell>
          <cell r="D31" t="str">
            <v>LilyAnne's C.I.C</v>
          </cell>
          <cell r="E31" t="str">
            <v>TS24 7SE</v>
          </cell>
          <cell r="F31" t="str">
            <v>Community Interest Company</v>
          </cell>
          <cell r="G31" t="str">
            <v>Hartlepool</v>
          </cell>
          <cell r="H31" t="str">
            <v>Trustee Nom Grants</v>
          </cell>
          <cell r="I31">
            <v>12490497</v>
          </cell>
          <cell r="J31">
            <v>7992</v>
          </cell>
          <cell r="K31">
            <v>9530</v>
          </cell>
        </row>
        <row r="32">
          <cell r="A32" t="str">
            <v>7% of the running costs for a land-based training college to provide hardship bursaries for students in receipt of free school meals in the LB of Enfield.</v>
          </cell>
          <cell r="B32">
            <v>5000</v>
          </cell>
          <cell r="C32">
            <v>44862</v>
          </cell>
          <cell r="D32" t="str">
            <v>Capel Manor College</v>
          </cell>
          <cell r="E32" t="str">
            <v>EN1 4RQ</v>
          </cell>
          <cell r="F32" t="str">
            <v>School/Educational Establishment</v>
          </cell>
          <cell r="G32" t="str">
            <v>Enfield</v>
          </cell>
          <cell r="H32" t="str">
            <v>Trustee Nom Grants</v>
          </cell>
          <cell r="I32">
            <v>803293</v>
          </cell>
          <cell r="J32">
            <v>8039</v>
          </cell>
          <cell r="K32">
            <v>9535</v>
          </cell>
        </row>
        <row r="33">
          <cell r="A33" t="str">
            <v>50% of the  running costs for an artists’ house and studio museum in East Sussex</v>
          </cell>
          <cell r="B33">
            <v>6000</v>
          </cell>
          <cell r="C33">
            <v>44862</v>
          </cell>
          <cell r="D33" t="str">
            <v>Charleston Trust (Bloomsbury in Sussex)</v>
          </cell>
          <cell r="E33" t="str">
            <v>BN8 6LL</v>
          </cell>
          <cell r="F33" t="str">
            <v>Registered Charity</v>
          </cell>
          <cell r="G33" t="str">
            <v>Lewes</v>
          </cell>
          <cell r="H33" t="str">
            <v>Trustee Nom Grants</v>
          </cell>
          <cell r="I33">
            <v>1107313</v>
          </cell>
          <cell r="J33">
            <v>8043</v>
          </cell>
          <cell r="K33">
            <v>9539</v>
          </cell>
        </row>
        <row r="34">
          <cell r="A34" t="str">
            <v>16% for a programme of financial literacy workshops for older blind or seriously visually impaired people in W. Midlands.</v>
          </cell>
          <cell r="B34">
            <v>3000</v>
          </cell>
          <cell r="C34">
            <v>44862</v>
          </cell>
          <cell r="D34" t="str">
            <v>Insight Society</v>
          </cell>
          <cell r="E34" t="str">
            <v>WV14 9RL</v>
          </cell>
          <cell r="F34" t="str">
            <v>Not For Profit Organisation</v>
          </cell>
          <cell r="G34" t="str">
            <v>Wolverhampton</v>
          </cell>
          <cell r="H34" t="str">
            <v>Trustee Nom Grants</v>
          </cell>
          <cell r="I34">
            <v>471812</v>
          </cell>
          <cell r="J34">
            <v>7962</v>
          </cell>
          <cell r="K34">
            <v>9545</v>
          </cell>
        </row>
        <row r="35">
          <cell r="A35" t="str">
            <v>50% of the salary costs for a charity providing support to street sex-workers in Grimsby through an outreach programme, therapeutic support and individual person-centred development.</v>
          </cell>
          <cell r="B35">
            <v>9936</v>
          </cell>
          <cell r="C35">
            <v>44882</v>
          </cell>
          <cell r="D35" t="str">
            <v>Emerge Hub CIO</v>
          </cell>
          <cell r="E35" t="str">
            <v>DN32 9AS</v>
          </cell>
          <cell r="F35" t="str">
            <v>Charitable Incorporated Organisation</v>
          </cell>
          <cell r="G35" t="str">
            <v>Grimsby</v>
          </cell>
          <cell r="H35" t="str">
            <v>Small Grants</v>
          </cell>
          <cell r="I35">
            <v>1194864</v>
          </cell>
          <cell r="J35">
            <v>8033</v>
          </cell>
          <cell r="K35">
            <v>9527</v>
          </cell>
        </row>
        <row r="36">
          <cell r="A36" t="str">
            <v>14% of the salary and running costs for migrant understanding school workshops and town integration initiatives in Dover.</v>
          </cell>
          <cell r="B36">
            <v>10000</v>
          </cell>
          <cell r="C36">
            <v>44882</v>
          </cell>
          <cell r="D36" t="str">
            <v>Samphire</v>
          </cell>
          <cell r="E36" t="str">
            <v>CT14 1PJ</v>
          </cell>
          <cell r="F36" t="str">
            <v>Registered Charity</v>
          </cell>
          <cell r="G36" t="str">
            <v>Dover</v>
          </cell>
          <cell r="H36" t="str">
            <v>Small Grants</v>
          </cell>
          <cell r="I36">
            <v>1106667</v>
          </cell>
          <cell r="J36">
            <v>8064</v>
          </cell>
          <cell r="K36">
            <v>9561</v>
          </cell>
        </row>
        <row r="37">
          <cell r="A37" t="str">
            <v>45% of the salary and running costs for a SEND Gaming Club for young people aged 11-18yrs in Solihull to develop communication and social skills.</v>
          </cell>
          <cell r="B37">
            <v>4185</v>
          </cell>
          <cell r="C37">
            <v>44888</v>
          </cell>
          <cell r="D37" t="str">
            <v>Inclusive Sport Academy CIC</v>
          </cell>
          <cell r="E37" t="str">
            <v>B37 7TP</v>
          </cell>
          <cell r="F37" t="str">
            <v>Community Interest Company</v>
          </cell>
          <cell r="G37" t="str">
            <v>Birmingham</v>
          </cell>
          <cell r="H37" t="str">
            <v>Small Grants</v>
          </cell>
          <cell r="I37">
            <v>9664364</v>
          </cell>
          <cell r="J37">
            <v>8066</v>
          </cell>
          <cell r="K37">
            <v>9563</v>
          </cell>
        </row>
        <row r="38">
          <cell r="A38" t="str">
            <v>25% of the salary costs for a programme of  one-to-one CV-writing and employability tutorials for people in inner city Manchester.</v>
          </cell>
          <cell r="B38">
            <v>9981</v>
          </cell>
          <cell r="C38">
            <v>44910</v>
          </cell>
          <cell r="D38" t="str">
            <v>Love What You Do Manchester Ltd</v>
          </cell>
          <cell r="E38" t="str">
            <v>SK15 1LL</v>
          </cell>
          <cell r="F38" t="str">
            <v>Not For Profit Organisation</v>
          </cell>
          <cell r="G38" t="str">
            <v>Stalybridge</v>
          </cell>
          <cell r="H38" t="str">
            <v>Small Grants</v>
          </cell>
          <cell r="I38">
            <v>12259390</v>
          </cell>
          <cell r="J38">
            <v>8082</v>
          </cell>
          <cell r="K38">
            <v>9579</v>
          </cell>
        </row>
        <row r="39">
          <cell r="A39" t="str">
            <v xml:space="preserve">50% of the running costs for a charity delivering weekend provision of hot meals for street homeless and vulnerable people in Hastings._x000D_
</v>
          </cell>
          <cell r="B39">
            <v>7020</v>
          </cell>
          <cell r="C39">
            <v>44910</v>
          </cell>
          <cell r="D39" t="str">
            <v>Warming up the Homeless</v>
          </cell>
          <cell r="E39" t="str">
            <v>TN39 3EN</v>
          </cell>
          <cell r="F39" t="str">
            <v>Registered Charity</v>
          </cell>
          <cell r="G39" t="str">
            <v>Bexhill</v>
          </cell>
          <cell r="H39" t="str">
            <v>Small Grants</v>
          </cell>
          <cell r="I39">
            <v>1180417</v>
          </cell>
          <cell r="J39">
            <v>8096</v>
          </cell>
          <cell r="K39">
            <v>9593</v>
          </cell>
        </row>
        <row r="40">
          <cell r="A40" t="str">
            <v>11% of the salary and running costs of a charity delivering a weekly programme of workshops for migrant, refugee and asylum-seeking women to practice English, encourage social cohesion and learn key skills in the LB of Hackney.</v>
          </cell>
          <cell r="B40">
            <v>10000</v>
          </cell>
          <cell r="C40">
            <v>44910</v>
          </cell>
          <cell r="D40" t="str">
            <v>Xenia</v>
          </cell>
          <cell r="E40" t="str">
            <v>E8 1GQ</v>
          </cell>
          <cell r="F40" t="str">
            <v>Charitable Incorporated Organisation</v>
          </cell>
          <cell r="G40" t="str">
            <v>London</v>
          </cell>
          <cell r="H40" t="str">
            <v>Small Grants</v>
          </cell>
          <cell r="I40">
            <v>1188924</v>
          </cell>
          <cell r="J40">
            <v>8100</v>
          </cell>
          <cell r="K40">
            <v>9597</v>
          </cell>
        </row>
        <row r="41">
          <cell r="A41" t="str">
            <v>23% of the salary and core costs for a community centre supporting young people, families and those affected by multiple disadvantages in Oldham.</v>
          </cell>
          <cell r="B41">
            <v>10000</v>
          </cell>
          <cell r="C41">
            <v>44910</v>
          </cell>
          <cell r="D41" t="str">
            <v>Eden Westwood Community Project</v>
          </cell>
          <cell r="E41" t="str">
            <v>OL1 1SR</v>
          </cell>
          <cell r="F41" t="str">
            <v>Registered Charity</v>
          </cell>
          <cell r="G41" t="str">
            <v>Oldham</v>
          </cell>
          <cell r="H41" t="str">
            <v>Small Grants</v>
          </cell>
          <cell r="I41">
            <v>1149378</v>
          </cell>
          <cell r="J41">
            <v>8105</v>
          </cell>
          <cell r="K41">
            <v>9602</v>
          </cell>
        </row>
        <row r="42">
          <cell r="A42" t="str">
            <v>20% of the salary and running costs for a lunch club for residents in Bentilee, Stoke-on-Trent to reduce isolation and improve nutrition.</v>
          </cell>
          <cell r="B42">
            <v>10000</v>
          </cell>
          <cell r="C42">
            <v>44945</v>
          </cell>
          <cell r="D42" t="str">
            <v>Bentilee Volunteers</v>
          </cell>
          <cell r="E42" t="str">
            <v>ST2 0DH</v>
          </cell>
          <cell r="F42" t="str">
            <v>Charitable Incorporated Organisation</v>
          </cell>
          <cell r="G42" t="str">
            <v>Stoke-on-Trent</v>
          </cell>
          <cell r="H42" t="str">
            <v>Small Grants</v>
          </cell>
          <cell r="I42">
            <v>1175754</v>
          </cell>
          <cell r="J42">
            <v>8110</v>
          </cell>
          <cell r="K42">
            <v>9607</v>
          </cell>
        </row>
        <row r="43">
          <cell r="A43" t="str">
            <v>41% of the salary costs of a Senior Caseworker for a Day Centre in Lancaster for homeless and vulnerably housed people.</v>
          </cell>
          <cell r="B43">
            <v>10000</v>
          </cell>
          <cell r="C43">
            <v>44945</v>
          </cell>
          <cell r="D43" t="str">
            <v>Lancaster and District Homeless Action Service</v>
          </cell>
          <cell r="E43" t="str">
            <v>LA1 1QH</v>
          </cell>
          <cell r="F43" t="str">
            <v>Registered Charity</v>
          </cell>
          <cell r="G43" t="str">
            <v>Lancaster</v>
          </cell>
          <cell r="H43" t="str">
            <v>Small Grants</v>
          </cell>
          <cell r="I43">
            <v>1093016</v>
          </cell>
          <cell r="J43">
            <v>8118</v>
          </cell>
          <cell r="K43">
            <v>9615</v>
          </cell>
        </row>
        <row r="44">
          <cell r="A44" t="str">
            <v>50% of rent and utilities over 3-years for a baby bank operating in Hartlepool, Tees Valley.</v>
          </cell>
          <cell r="B44">
            <v>16200</v>
          </cell>
          <cell r="C44">
            <v>44952</v>
          </cell>
          <cell r="D44" t="str">
            <v>Hartlepool Baby Bank</v>
          </cell>
          <cell r="E44" t="str">
            <v>TS24 9EU</v>
          </cell>
          <cell r="F44" t="str">
            <v>Registered Charity</v>
          </cell>
          <cell r="G44" t="str">
            <v>Hartlepool</v>
          </cell>
          <cell r="H44" t="str">
            <v>Major Grants</v>
          </cell>
          <cell r="I44">
            <v>1191460</v>
          </cell>
          <cell r="J44">
            <v>7907</v>
          </cell>
          <cell r="K44">
            <v>9401</v>
          </cell>
        </row>
        <row r="45">
          <cell r="A45" t="str">
            <v>47% of salaries and running costs over 3-years for Family Support provision on the Donnington estate, Oxford.</v>
          </cell>
          <cell r="B45">
            <v>90000</v>
          </cell>
          <cell r="C45">
            <v>44952</v>
          </cell>
          <cell r="D45" t="str">
            <v>Donnington Doorstep</v>
          </cell>
          <cell r="E45" t="str">
            <v>OX4 4BB</v>
          </cell>
          <cell r="F45" t="str">
            <v>Registered Charity</v>
          </cell>
          <cell r="G45" t="str">
            <v>Oxford</v>
          </cell>
          <cell r="H45" t="str">
            <v>Major Grants</v>
          </cell>
          <cell r="I45">
            <v>1144821</v>
          </cell>
          <cell r="J45">
            <v>7945</v>
          </cell>
          <cell r="K45">
            <v>9439</v>
          </cell>
        </row>
        <row r="46">
          <cell r="A46" t="str">
            <v>50% of salary over 3-years for a Family Support Worker at an education charity in Clacton-on-Sea, North Essex.</v>
          </cell>
          <cell r="B46">
            <v>74642</v>
          </cell>
          <cell r="C46">
            <v>44952</v>
          </cell>
          <cell r="D46" t="str">
            <v>Mid Tendring Education Partnership</v>
          </cell>
          <cell r="E46" t="str">
            <v>CO7 0HU</v>
          </cell>
          <cell r="F46" t="str">
            <v>Charitable Incorporated Organisation</v>
          </cell>
          <cell r="G46" t="str">
            <v>Colchester</v>
          </cell>
          <cell r="H46" t="str">
            <v>Major Grants</v>
          </cell>
          <cell r="I46">
            <v>1150415</v>
          </cell>
          <cell r="J46">
            <v>7966</v>
          </cell>
          <cell r="K46">
            <v>9460</v>
          </cell>
        </row>
        <row r="47">
          <cell r="A47" t="str">
            <v>4% of running costs over 3-years for a charity offering family support and respite for vulnerable families in Glasgow, Scotland.</v>
          </cell>
          <cell r="B47">
            <v>90000</v>
          </cell>
          <cell r="C47">
            <v>44952</v>
          </cell>
          <cell r="D47" t="str">
            <v>Geeza Break</v>
          </cell>
          <cell r="E47" t="str">
            <v>G31 4ST</v>
          </cell>
          <cell r="F47" t="str">
            <v>Registered Charity</v>
          </cell>
          <cell r="G47" t="str">
            <v>Glasgow</v>
          </cell>
          <cell r="H47" t="str">
            <v>Major Grants</v>
          </cell>
          <cell r="I47" t="str">
            <v>SC019637</v>
          </cell>
          <cell r="J47">
            <v>7983</v>
          </cell>
          <cell r="K47">
            <v>9477</v>
          </cell>
        </row>
        <row r="48">
          <cell r="A48" t="str">
            <v>50% of running costs over 3-years for family support services in Stockton on Tees.</v>
          </cell>
          <cell r="B48">
            <v>72193</v>
          </cell>
          <cell r="C48">
            <v>44952</v>
          </cell>
          <cell r="D48" t="str">
            <v>A Way Out</v>
          </cell>
          <cell r="E48" t="str">
            <v>TS18 1BZ</v>
          </cell>
          <cell r="F48" t="str">
            <v>Registered Charity</v>
          </cell>
          <cell r="G48" t="str">
            <v>Stockton-on-Tees</v>
          </cell>
          <cell r="H48" t="str">
            <v>Major Grants</v>
          </cell>
          <cell r="I48">
            <v>1137535</v>
          </cell>
          <cell r="J48">
            <v>7986</v>
          </cell>
          <cell r="K48">
            <v>9480</v>
          </cell>
        </row>
        <row r="49">
          <cell r="A49" t="str">
            <v>50% of project costs over 3-years for a programme to support vulnerable families facing complex challenges in the Burry Estuary, South Wales.</v>
          </cell>
          <cell r="B49">
            <v>98106</v>
          </cell>
          <cell r="C49">
            <v>44952</v>
          </cell>
          <cell r="D49" t="str">
            <v>Foothold Cymru</v>
          </cell>
          <cell r="E49" t="str">
            <v>SA14 9RA</v>
          </cell>
          <cell r="F49" t="str">
            <v>Registered Charity</v>
          </cell>
          <cell r="G49" t="str">
            <v>Llanelli</v>
          </cell>
          <cell r="H49" t="str">
            <v>Major Grants</v>
          </cell>
          <cell r="I49">
            <v>1188696</v>
          </cell>
          <cell r="J49">
            <v>7990</v>
          </cell>
          <cell r="K49">
            <v>9484</v>
          </cell>
        </row>
        <row r="50">
          <cell r="A50" t="str">
            <v>29% of core running costs over 1-year for a charity providing counselling and support to families post domestic abuse, incl. families with SEND children in Warwickshire.</v>
          </cell>
          <cell r="B50">
            <v>20000</v>
          </cell>
          <cell r="C50">
            <v>44952</v>
          </cell>
          <cell r="D50" t="str">
            <v>Insight Counselling Coaching &amp; Support Services</v>
          </cell>
          <cell r="E50" t="str">
            <v>CV12 8EA</v>
          </cell>
          <cell r="F50" t="str">
            <v>Registered Charity</v>
          </cell>
          <cell r="G50" t="str">
            <v>Bedworth</v>
          </cell>
          <cell r="H50" t="str">
            <v>Major Grants</v>
          </cell>
          <cell r="I50">
            <v>1125103</v>
          </cell>
          <cell r="J50">
            <v>8050</v>
          </cell>
          <cell r="K50">
            <v>9547</v>
          </cell>
        </row>
        <row r="51">
          <cell r="A51" t="str">
            <v>2% of the refurbishment costs for a Chapel in Helston, Cornwall, into an accessible community space.</v>
          </cell>
          <cell r="B51">
            <v>4000</v>
          </cell>
          <cell r="C51">
            <v>44957</v>
          </cell>
          <cell r="D51" t="str">
            <v>Godolphin Cross Community Association</v>
          </cell>
          <cell r="E51" t="str">
            <v>TR13 9RA</v>
          </cell>
          <cell r="F51" t="str">
            <v>Charitable Incorporated Organisation</v>
          </cell>
          <cell r="G51" t="str">
            <v>Helston</v>
          </cell>
          <cell r="H51" t="str">
            <v>Trustee Nom Grants</v>
          </cell>
          <cell r="I51">
            <v>1165789</v>
          </cell>
          <cell r="J51">
            <v>8128</v>
          </cell>
          <cell r="K51">
            <v>9625</v>
          </cell>
        </row>
        <row r="52">
          <cell r="A52" t="str">
            <v>55% of the running costs for a programme of online English/Maths tuition to support children's transition to secondary school in the LB of Lambeth.</v>
          </cell>
          <cell r="B52">
            <v>3000</v>
          </cell>
          <cell r="C52">
            <v>44957</v>
          </cell>
          <cell r="D52" t="str">
            <v>Chandran Foundation</v>
          </cell>
          <cell r="E52" t="str">
            <v>EC3A 2AD</v>
          </cell>
          <cell r="F52" t="str">
            <v>Registered Charity</v>
          </cell>
          <cell r="G52" t="str">
            <v>London</v>
          </cell>
          <cell r="H52" t="str">
            <v>Trustee Nom Grants</v>
          </cell>
          <cell r="I52">
            <v>1128023</v>
          </cell>
          <cell r="J52">
            <v>8155</v>
          </cell>
          <cell r="K52">
            <v>9652</v>
          </cell>
        </row>
        <row r="53">
          <cell r="A53" t="str">
            <v>50% of the costs to refurbish the kitchen of a community hall in Stoke Climsland, Cornwall.</v>
          </cell>
          <cell r="B53">
            <v>5000</v>
          </cell>
          <cell r="C53">
            <v>44957</v>
          </cell>
          <cell r="D53" t="str">
            <v>Stoke Climsland Parish Hall</v>
          </cell>
          <cell r="E53" t="str">
            <v>PL17 8NY</v>
          </cell>
          <cell r="F53" t="str">
            <v>Charitable Incorporated Organisation</v>
          </cell>
          <cell r="G53" t="str">
            <v>Stoke Climsland</v>
          </cell>
          <cell r="H53" t="str">
            <v>Trustee Nom Grants</v>
          </cell>
          <cell r="I53">
            <v>1182193</v>
          </cell>
          <cell r="J53">
            <v>8157</v>
          </cell>
          <cell r="K53">
            <v>9654</v>
          </cell>
        </row>
        <row r="54">
          <cell r="A54" t="str">
            <v>48% of the salary and running costs for a community centre in Hove, Brighton.</v>
          </cell>
          <cell r="B54">
            <v>5000</v>
          </cell>
          <cell r="C54">
            <v>44957</v>
          </cell>
          <cell r="D54" t="str">
            <v>Knoll Community Association</v>
          </cell>
          <cell r="E54" t="str">
            <v>BN3 7FP</v>
          </cell>
          <cell r="F54" t="str">
            <v>Charitable Incorporated Organisation</v>
          </cell>
          <cell r="G54" t="str">
            <v>Hove</v>
          </cell>
          <cell r="H54" t="str">
            <v>Trustee Nom Grants</v>
          </cell>
          <cell r="I54">
            <v>1155501</v>
          </cell>
          <cell r="J54">
            <v>8058</v>
          </cell>
          <cell r="K54">
            <v>9664</v>
          </cell>
        </row>
        <row r="55">
          <cell r="A55" t="str">
            <v>6% of the running costs of a community transport scheme in Redditch.</v>
          </cell>
          <cell r="B55">
            <v>2000</v>
          </cell>
          <cell r="C55">
            <v>44957</v>
          </cell>
          <cell r="D55" t="str">
            <v>BluWave Community Services CIC</v>
          </cell>
          <cell r="E55" t="str">
            <v>B98 8EY</v>
          </cell>
          <cell r="F55" t="str">
            <v>Community Interest Company</v>
          </cell>
          <cell r="G55" t="str">
            <v>Redditch</v>
          </cell>
          <cell r="H55" t="str">
            <v>Trustee Nom Grants</v>
          </cell>
          <cell r="I55">
            <v>11299820</v>
          </cell>
          <cell r="J55">
            <v>8136</v>
          </cell>
          <cell r="K55">
            <v>9672</v>
          </cell>
        </row>
        <row r="56">
          <cell r="A56" t="str">
            <v>49% of the running costs for a charity supporting excluded and vulnerable women through weekly street outreach and creative community sessions in Boscombe, Bournemouth.</v>
          </cell>
          <cell r="B56">
            <v>10000</v>
          </cell>
          <cell r="C56">
            <v>44978</v>
          </cell>
          <cell r="D56" t="str">
            <v>Safe and Sound Dorset</v>
          </cell>
          <cell r="E56" t="str">
            <v>BH1 4BT</v>
          </cell>
          <cell r="F56" t="str">
            <v>Registered Charity</v>
          </cell>
          <cell r="G56" t="str">
            <v>Bournemouth</v>
          </cell>
          <cell r="H56" t="str">
            <v>Small Grants</v>
          </cell>
          <cell r="I56">
            <v>1172371</v>
          </cell>
          <cell r="J56">
            <v>8108</v>
          </cell>
          <cell r="K56">
            <v>9605</v>
          </cell>
        </row>
        <row r="57">
          <cell r="A57" t="str">
            <v xml:space="preserve">50% of the salary and running costs for a community centre in Skerton, Lancaster._x000D_
</v>
          </cell>
          <cell r="B57">
            <v>7360</v>
          </cell>
          <cell r="C57">
            <v>44978</v>
          </cell>
          <cell r="D57" t="str">
            <v>Skerton Community Association</v>
          </cell>
          <cell r="E57" t="str">
            <v>LA1 2JH</v>
          </cell>
          <cell r="F57" t="str">
            <v>Registered Charity</v>
          </cell>
          <cell r="G57" t="str">
            <v>Lancaster</v>
          </cell>
          <cell r="H57" t="str">
            <v>Small Grants</v>
          </cell>
          <cell r="I57">
            <v>1058920</v>
          </cell>
          <cell r="J57">
            <v>8139</v>
          </cell>
          <cell r="K57">
            <v>9636</v>
          </cell>
        </row>
        <row r="58">
          <cell r="A58" t="str">
            <v>29% of the salaries and core costs for a programme of supported volunteering and training  for people with multiple needs in Morecambe, Lancashire.</v>
          </cell>
          <cell r="B58">
            <v>10000</v>
          </cell>
          <cell r="C58">
            <v>44978</v>
          </cell>
          <cell r="D58" t="str">
            <v>West End Impact</v>
          </cell>
          <cell r="E58" t="str">
            <v>LA3 1DG</v>
          </cell>
          <cell r="F58" t="str">
            <v>Charitable Incorporated Organisation</v>
          </cell>
          <cell r="G58" t="str">
            <v>Morecambe</v>
          </cell>
          <cell r="H58" t="str">
            <v>Small Grants</v>
          </cell>
          <cell r="I58">
            <v>1153736</v>
          </cell>
          <cell r="J58">
            <v>8142</v>
          </cell>
          <cell r="K58">
            <v>9639</v>
          </cell>
        </row>
        <row r="59">
          <cell r="A59" t="str">
            <v>24% of the salary and running costs for a CIC delivering youth, drama clubs/training for young people in Jaywick, Essex.</v>
          </cell>
          <cell r="B59">
            <v>7000</v>
          </cell>
          <cell r="C59">
            <v>44978</v>
          </cell>
          <cell r="D59" t="str">
            <v>London Bus Theatre Company</v>
          </cell>
          <cell r="E59" t="str">
            <v>SS5 5EQ</v>
          </cell>
          <cell r="F59" t="str">
            <v>Community Interest Company</v>
          </cell>
          <cell r="G59" t="str">
            <v>Hockley</v>
          </cell>
          <cell r="H59" t="str">
            <v>Small Grants</v>
          </cell>
          <cell r="I59">
            <v>5870025</v>
          </cell>
          <cell r="J59">
            <v>8149</v>
          </cell>
          <cell r="K59">
            <v>9646</v>
          </cell>
        </row>
        <row r="60">
          <cell r="A60" t="str">
            <v>31% of the salary costs for a community reuse charity providing development and training support to the local community in Crief, Scotland.</v>
          </cell>
          <cell r="B60">
            <v>10000</v>
          </cell>
          <cell r="C60">
            <v>45002</v>
          </cell>
          <cell r="D60" t="str">
            <v>Remake Scotland</v>
          </cell>
          <cell r="E60" t="str">
            <v>PH7 4HQ</v>
          </cell>
          <cell r="F60" t="str">
            <v>Registered Charity</v>
          </cell>
          <cell r="G60" t="str">
            <v>Crieff</v>
          </cell>
          <cell r="H60" t="str">
            <v>Small Grants</v>
          </cell>
          <cell r="I60" t="str">
            <v>SC044180</v>
          </cell>
          <cell r="J60">
            <v>8138</v>
          </cell>
          <cell r="K60">
            <v>9635</v>
          </cell>
        </row>
        <row r="61">
          <cell r="A61" t="str">
            <v>50% of the salary costs for a Project Manager at a Community Hub in Edgeley, Stockport.</v>
          </cell>
          <cell r="B61">
            <v>9940</v>
          </cell>
          <cell r="C61">
            <v>45002</v>
          </cell>
          <cell r="D61" t="str">
            <v>Olive Community Project</v>
          </cell>
          <cell r="E61" t="str">
            <v>SK3 9AB</v>
          </cell>
          <cell r="F61" t="str">
            <v>Charitable Incorporated Organisation</v>
          </cell>
          <cell r="G61" t="str">
            <v>Stockport</v>
          </cell>
          <cell r="H61" t="str">
            <v>Small Grants</v>
          </cell>
          <cell r="I61">
            <v>1155574</v>
          </cell>
          <cell r="J61">
            <v>8204</v>
          </cell>
          <cell r="K61">
            <v>9703</v>
          </cell>
        </row>
        <row r="62">
          <cell r="A62" t="str">
            <v>50% of the salary and running costs for a play group for babies in Telford, Shropshire.</v>
          </cell>
          <cell r="B62">
            <v>2930</v>
          </cell>
          <cell r="C62">
            <v>45002</v>
          </cell>
          <cell r="D62" t="str">
            <v>Families In Telford</v>
          </cell>
          <cell r="E62" t="str">
            <v>TF7 5HS</v>
          </cell>
          <cell r="F62" t="str">
            <v>Registered Charity</v>
          </cell>
          <cell r="G62" t="str">
            <v>Telford</v>
          </cell>
          <cell r="H62" t="str">
            <v>Small Grants</v>
          </cell>
          <cell r="I62">
            <v>113078</v>
          </cell>
          <cell r="J62">
            <v>8208</v>
          </cell>
          <cell r="K62">
            <v>9707</v>
          </cell>
        </row>
        <row r="63">
          <cell r="A63" t="str">
            <v>15% of the running costs of a charity providing services for young people that fall through the net of other services in Nottingham.</v>
          </cell>
          <cell r="B63">
            <v>10000</v>
          </cell>
          <cell r="C63">
            <v>45002</v>
          </cell>
          <cell r="D63" t="str">
            <v>Nottingham CYF Project</v>
          </cell>
          <cell r="E63" t="str">
            <v>NG24FY</v>
          </cell>
          <cell r="F63" t="str">
            <v>Registered Charity</v>
          </cell>
          <cell r="G63" t="str">
            <v>Nottingham</v>
          </cell>
          <cell r="H63" t="str">
            <v>Small Grants</v>
          </cell>
          <cell r="I63">
            <v>1118893</v>
          </cell>
          <cell r="J63">
            <v>8239</v>
          </cell>
          <cell r="K63">
            <v>9738</v>
          </cell>
        </row>
        <row r="64">
          <cell r="A64" t="str">
            <v>28% of the costs of counselling sessions for people in the locality of Merkinch in Inverness.</v>
          </cell>
          <cell r="B64">
            <v>6000</v>
          </cell>
          <cell r="C64">
            <v>45030</v>
          </cell>
          <cell r="D64" t="str">
            <v>Relationships Scotland-Counselling Highland</v>
          </cell>
          <cell r="E64" t="str">
            <v>IV24SA</v>
          </cell>
          <cell r="F64" t="str">
            <v>Charitable Incorporated Organisation</v>
          </cell>
          <cell r="G64" t="str">
            <v>Inverness</v>
          </cell>
          <cell r="H64" t="str">
            <v>Small Grants</v>
          </cell>
          <cell r="I64" t="str">
            <v>SC001163</v>
          </cell>
          <cell r="J64">
            <v>8227</v>
          </cell>
          <cell r="K64">
            <v>9726</v>
          </cell>
        </row>
        <row r="65">
          <cell r="A65" t="str">
            <v>24% of the running and salary costs for a community hub supporting disadvantaged people in the locality of Withernsea in Yorkshire.</v>
          </cell>
          <cell r="B65">
            <v>10000</v>
          </cell>
          <cell r="C65">
            <v>45030</v>
          </cell>
          <cell r="D65" t="str">
            <v>Kingstrust Network CIO</v>
          </cell>
          <cell r="E65" t="str">
            <v>HU19 2HB</v>
          </cell>
          <cell r="F65" t="str">
            <v>Charitable Incorporated Organisation</v>
          </cell>
          <cell r="G65" t="str">
            <v>Withernsea</v>
          </cell>
          <cell r="H65" t="str">
            <v>Small Grants</v>
          </cell>
          <cell r="I65">
            <v>1161181</v>
          </cell>
          <cell r="J65">
            <v>8232</v>
          </cell>
          <cell r="K65">
            <v>9731</v>
          </cell>
        </row>
        <row r="66">
          <cell r="A66" t="str">
            <v xml:space="preserve">33% of the salary costs for a community hub providing initiatives aimed at addressing disadvantage for residents living in the Hardwick Estate in Stockton on Tees._x000D_
</v>
          </cell>
          <cell r="B66">
            <v>8640</v>
          </cell>
          <cell r="C66">
            <v>45030</v>
          </cell>
          <cell r="D66" t="str">
            <v>Hardwick in Partnership Ltd</v>
          </cell>
          <cell r="E66" t="str">
            <v>TS19 8RH</v>
          </cell>
          <cell r="F66" t="str">
            <v>Charitable Incorporated Organisation</v>
          </cell>
          <cell r="G66" t="str">
            <v>Stockton on Tees</v>
          </cell>
          <cell r="H66" t="str">
            <v>Small Grants</v>
          </cell>
          <cell r="I66">
            <v>1042866</v>
          </cell>
          <cell r="J66">
            <v>8252</v>
          </cell>
          <cell r="K66">
            <v>9751</v>
          </cell>
        </row>
        <row r="67">
          <cell r="A67" t="str">
            <v>46% of the running and staff costs for a charity providing peer support to new mums to improve post-natal mental health through art therapy in Brighton.</v>
          </cell>
          <cell r="B67">
            <v>8751</v>
          </cell>
          <cell r="C67">
            <v>45030</v>
          </cell>
          <cell r="D67" t="str">
            <v>Livestock</v>
          </cell>
          <cell r="E67" t="str">
            <v>BN1 3XG</v>
          </cell>
          <cell r="F67" t="str">
            <v>Registered Charity</v>
          </cell>
          <cell r="G67" t="str">
            <v>Brighton</v>
          </cell>
          <cell r="H67" t="str">
            <v>Small Grants</v>
          </cell>
          <cell r="I67">
            <v>1122091</v>
          </cell>
          <cell r="J67">
            <v>8258</v>
          </cell>
          <cell r="K67">
            <v>9757</v>
          </cell>
        </row>
        <row r="68">
          <cell r="A68" t="str">
            <v>36% of running costs over 3-years to provide counselling support to children and families affected by bereavement in Dorset.</v>
          </cell>
          <cell r="B68">
            <v>50000</v>
          </cell>
          <cell r="C68">
            <v>45043</v>
          </cell>
          <cell r="D68" t="str">
            <v>Mosaic - Supporting Bereaved Children</v>
          </cell>
          <cell r="E68" t="str">
            <v>DT11 0LG</v>
          </cell>
          <cell r="F68" t="str">
            <v>Charitable Incorporated Organisation</v>
          </cell>
          <cell r="G68" t="str">
            <v>Milborne St Andrew</v>
          </cell>
          <cell r="H68" t="str">
            <v>Major Grants</v>
          </cell>
          <cell r="I68">
            <v>1158138</v>
          </cell>
          <cell r="J68">
            <v>8008</v>
          </cell>
          <cell r="K68">
            <v>9502</v>
          </cell>
        </row>
        <row r="69">
          <cell r="A69" t="str">
            <v>18% of running costs over 3-years for the Family Trauma Recovery Service at a domestic abuse charity based in Norfolk.</v>
          </cell>
          <cell r="B69">
            <v>99800</v>
          </cell>
          <cell r="C69">
            <v>45043</v>
          </cell>
          <cell r="D69" t="str">
            <v>Daisy Programme</v>
          </cell>
          <cell r="E69" t="str">
            <v>IP25 6JU</v>
          </cell>
          <cell r="F69" t="str">
            <v>Charitable Incorporated Organisation</v>
          </cell>
          <cell r="G69" t="str">
            <v>Watton</v>
          </cell>
          <cell r="H69" t="str">
            <v>Major Grants</v>
          </cell>
          <cell r="I69">
            <v>1166033</v>
          </cell>
          <cell r="J69">
            <v>8041</v>
          </cell>
          <cell r="K69">
            <v>9537</v>
          </cell>
        </row>
        <row r="70">
          <cell r="A70" t="str">
            <v>42% of operating costs over 3-years for the Family Support Team at a community association in Bootle, Merseyside.</v>
          </cell>
          <cell r="B70">
            <v>60000</v>
          </cell>
          <cell r="C70">
            <v>45043</v>
          </cell>
          <cell r="D70" t="str">
            <v>Netherton Park Community Association</v>
          </cell>
          <cell r="E70" t="str">
            <v>L30 1QW</v>
          </cell>
          <cell r="F70" t="str">
            <v>Registered Charity</v>
          </cell>
          <cell r="G70" t="str">
            <v>Liverpool</v>
          </cell>
          <cell r="H70" t="str">
            <v>Major Grants</v>
          </cell>
          <cell r="I70">
            <v>1142416</v>
          </cell>
          <cell r="J70">
            <v>8079</v>
          </cell>
          <cell r="K70">
            <v>9576</v>
          </cell>
        </row>
        <row r="71">
          <cell r="A71" t="str">
            <v>50% of project costs over 3-years for Building Better Relationships family support and mediation in Wigan, Gtr Manchester.</v>
          </cell>
          <cell r="B71">
            <v>60387</v>
          </cell>
          <cell r="C71">
            <v>45043</v>
          </cell>
          <cell r="D71" t="str">
            <v>TalkFirst</v>
          </cell>
          <cell r="E71" t="str">
            <v>WN22DX</v>
          </cell>
          <cell r="F71" t="str">
            <v>Registered Charity</v>
          </cell>
          <cell r="G71" t="str">
            <v>Ince-In-Marketfield</v>
          </cell>
          <cell r="H71" t="str">
            <v>Major Grants</v>
          </cell>
          <cell r="I71">
            <v>1162110</v>
          </cell>
          <cell r="J71">
            <v>8083</v>
          </cell>
          <cell r="K71">
            <v>9580</v>
          </cell>
        </row>
        <row r="72">
          <cell r="A72" t="str">
            <v>7% of core funding costs over 3-years for a youth charity providing family support services to parents in a disadvantaged area of North Edinburgh.</v>
          </cell>
          <cell r="B72">
            <v>58696</v>
          </cell>
          <cell r="C72">
            <v>45043</v>
          </cell>
          <cell r="D72" t="str">
            <v>Granton Youth Ltd</v>
          </cell>
          <cell r="E72" t="str">
            <v>EH5 1NF</v>
          </cell>
          <cell r="F72" t="str">
            <v>Registered Charity</v>
          </cell>
          <cell r="G72" t="str">
            <v>Edinburgh</v>
          </cell>
          <cell r="H72" t="str">
            <v>Major Grants</v>
          </cell>
          <cell r="I72" t="str">
            <v>SC031622</v>
          </cell>
          <cell r="J72">
            <v>8112</v>
          </cell>
          <cell r="K72">
            <v>9609</v>
          </cell>
        </row>
        <row r="73">
          <cell r="A73" t="str">
            <v>7% of running costs over 3-years to provide counselling to children, young people and parents struggling with mental health issues in Blacon and Lache, Cheshire.</v>
          </cell>
          <cell r="B73">
            <v>99600</v>
          </cell>
          <cell r="C73">
            <v>45043</v>
          </cell>
          <cell r="D73" t="str">
            <v>Platform for Life</v>
          </cell>
          <cell r="E73" t="str">
            <v>CH1 5HN</v>
          </cell>
          <cell r="F73" t="str">
            <v>Registered Charity</v>
          </cell>
          <cell r="G73" t="str">
            <v>Chester</v>
          </cell>
          <cell r="H73" t="str">
            <v>Major Grants</v>
          </cell>
          <cell r="I73">
            <v>1176429</v>
          </cell>
          <cell r="J73">
            <v>8132</v>
          </cell>
          <cell r="K73">
            <v>9629</v>
          </cell>
        </row>
        <row r="74">
          <cell r="A74" t="str">
            <v>42% of salary and running cost over 3-years for a domestic abuse charity providing family support in Redcar and Cleveland, Tees Valley.</v>
          </cell>
          <cell r="B74">
            <v>99000</v>
          </cell>
          <cell r="C74">
            <v>45044</v>
          </cell>
          <cell r="D74" t="str">
            <v>EVA Women's Aid Ltd</v>
          </cell>
          <cell r="E74" t="str">
            <v>TS10 3DL</v>
          </cell>
          <cell r="F74" t="str">
            <v>Registered Charity</v>
          </cell>
          <cell r="G74" t="str">
            <v>Redcar</v>
          </cell>
          <cell r="H74" t="str">
            <v>Major Grants</v>
          </cell>
          <cell r="I74">
            <v>1088469</v>
          </cell>
          <cell r="J74">
            <v>8124</v>
          </cell>
          <cell r="K74">
            <v>9621</v>
          </cell>
        </row>
        <row r="75">
          <cell r="A75" t="str">
            <v>6% of the running costs of a volunteer training programme for a charity in Wiltshire supporting people with autoimmune diseases.</v>
          </cell>
          <cell r="B75">
            <v>2000</v>
          </cell>
          <cell r="C75">
            <v>45044</v>
          </cell>
          <cell r="D75" t="str">
            <v>Wren Project</v>
          </cell>
          <cell r="E75" t="str">
            <v>SN10 2JA</v>
          </cell>
          <cell r="F75" t="str">
            <v>Charitable Incorporated Organisation</v>
          </cell>
          <cell r="G75" t="str">
            <v>Devizes</v>
          </cell>
          <cell r="H75" t="str">
            <v>Trustee Nom Grants</v>
          </cell>
          <cell r="I75">
            <v>1192689</v>
          </cell>
          <cell r="J75">
            <v>8209</v>
          </cell>
          <cell r="K75">
            <v>9708</v>
          </cell>
        </row>
        <row r="76">
          <cell r="A76" t="str">
            <v>11% of the salary costs for a CIO supporting the rehabilitation and resettlement of prison-leavers in Norfolk.</v>
          </cell>
          <cell r="B76">
            <v>5000</v>
          </cell>
          <cell r="C76">
            <v>45044</v>
          </cell>
          <cell r="D76" t="str">
            <v>Community Chaplaincy - Norfolk</v>
          </cell>
          <cell r="E76" t="str">
            <v>NR21QP</v>
          </cell>
          <cell r="F76" t="str">
            <v>Charitable Incorporated Organisation</v>
          </cell>
          <cell r="G76" t="str">
            <v>Norwich</v>
          </cell>
          <cell r="H76" t="str">
            <v>Trustee Nom Grants</v>
          </cell>
          <cell r="I76">
            <v>1180579</v>
          </cell>
          <cell r="J76">
            <v>8217</v>
          </cell>
          <cell r="K76">
            <v>9716</v>
          </cell>
        </row>
        <row r="77">
          <cell r="A77" t="str">
            <v>45% of the salary costs of a support worker for charity running a pantry and food waste reduction scheme in Sutherland, Scotland.</v>
          </cell>
          <cell r="B77">
            <v>3000</v>
          </cell>
          <cell r="C77">
            <v>45044</v>
          </cell>
          <cell r="D77" t="str">
            <v>Sutherland Care Forum</v>
          </cell>
          <cell r="E77" t="str">
            <v>KW10 6TG</v>
          </cell>
          <cell r="F77" t="str">
            <v>Registered Charity</v>
          </cell>
          <cell r="G77" t="str">
            <v>Golspie</v>
          </cell>
          <cell r="H77" t="str">
            <v>Trustee Nom Grants</v>
          </cell>
          <cell r="I77">
            <v>42741</v>
          </cell>
          <cell r="J77">
            <v>8222</v>
          </cell>
          <cell r="K77">
            <v>9721</v>
          </cell>
        </row>
        <row r="78">
          <cell r="A78" t="str">
            <v>12% of the salary costs for an organisation supporting young people in Clackmannanshire, Scotland.</v>
          </cell>
          <cell r="B78">
            <v>5000</v>
          </cell>
          <cell r="C78">
            <v>45044</v>
          </cell>
          <cell r="D78" t="str">
            <v>Ochil Youths Community Improvement</v>
          </cell>
          <cell r="E78" t="str">
            <v>FK13 6DX</v>
          </cell>
          <cell r="F78" t="str">
            <v>Registered Charity</v>
          </cell>
          <cell r="G78" t="str">
            <v>Tillicoultry</v>
          </cell>
          <cell r="H78" t="str">
            <v>Trustee Nom Grants</v>
          </cell>
          <cell r="I78" t="str">
            <v>SC050114</v>
          </cell>
          <cell r="J78">
            <v>8238</v>
          </cell>
          <cell r="K78">
            <v>9737</v>
          </cell>
        </row>
        <row r="79">
          <cell r="A79" t="str">
            <v>40% of the salary costs for an accessible community transport service in Inverness.</v>
          </cell>
          <cell r="B79">
            <v>5000</v>
          </cell>
          <cell r="C79">
            <v>45044</v>
          </cell>
          <cell r="D79" t="str">
            <v>Partnerships for Wellbeing</v>
          </cell>
          <cell r="E79" t="str">
            <v>IV3 5JU</v>
          </cell>
          <cell r="F79" t="str">
            <v>Registered Charity</v>
          </cell>
          <cell r="G79" t="str">
            <v>Inverness</v>
          </cell>
          <cell r="H79" t="str">
            <v>Trustee Nom Grants</v>
          </cell>
          <cell r="I79" t="str">
            <v>SC036055</v>
          </cell>
          <cell r="J79">
            <v>8247</v>
          </cell>
          <cell r="K79">
            <v>9746</v>
          </cell>
        </row>
        <row r="80">
          <cell r="A80" t="str">
            <v>8% of the running costs for a mental health awareness and suicide prevention charity in Lincolnshire.</v>
          </cell>
          <cell r="B80">
            <v>5000</v>
          </cell>
          <cell r="C80">
            <v>45044</v>
          </cell>
          <cell r="D80" t="str">
            <v>Bearded Fishermen Charity</v>
          </cell>
          <cell r="E80" t="str">
            <v>DN21 1DY</v>
          </cell>
          <cell r="F80" t="str">
            <v>Charitable Incorporated Organisation</v>
          </cell>
          <cell r="G80" t="str">
            <v>Gainsborough</v>
          </cell>
          <cell r="H80" t="str">
            <v>Trustee Nom Grants</v>
          </cell>
          <cell r="I80">
            <v>1188510</v>
          </cell>
          <cell r="J80">
            <v>8256</v>
          </cell>
          <cell r="K80">
            <v>9755</v>
          </cell>
        </row>
        <row r="81">
          <cell r="A81" t="str">
            <v>50% of the salary and running costs for a community youth centre in Hatfield, Hertfordshire.</v>
          </cell>
          <cell r="B81">
            <v>5000</v>
          </cell>
          <cell r="C81">
            <v>45044</v>
          </cell>
          <cell r="D81" t="str">
            <v>Breaks Manor Youth and Community Centre</v>
          </cell>
          <cell r="E81" t="str">
            <v>AL10 8TP</v>
          </cell>
          <cell r="F81" t="str">
            <v>Registered Charity</v>
          </cell>
          <cell r="G81" t="str">
            <v>Hatfield</v>
          </cell>
          <cell r="H81" t="str">
            <v>Trustee Nom Grants</v>
          </cell>
          <cell r="I81">
            <v>302373</v>
          </cell>
          <cell r="J81">
            <v>8309</v>
          </cell>
          <cell r="K81">
            <v>9808</v>
          </cell>
        </row>
        <row r="82">
          <cell r="A82" t="str">
            <v>4% of the salary and running costs to extend parent support to beneficiaries of different languages, faiths and cultural backgrounds in Winson Green, Birmingham.</v>
          </cell>
          <cell r="B82">
            <v>6500</v>
          </cell>
          <cell r="C82">
            <v>45044</v>
          </cell>
          <cell r="D82" t="str">
            <v>Newbigin Community Trust</v>
          </cell>
          <cell r="E82" t="str">
            <v>B18 4PT</v>
          </cell>
          <cell r="F82" t="str">
            <v>Not For Profit Organisation</v>
          </cell>
          <cell r="G82" t="str">
            <v>Winson Green, Birmingham</v>
          </cell>
          <cell r="H82" t="str">
            <v>Trustee Nom Grants</v>
          </cell>
          <cell r="I82">
            <v>1170076</v>
          </cell>
          <cell r="J82">
            <v>7567</v>
          </cell>
          <cell r="K82">
            <v>9816</v>
          </cell>
        </row>
        <row r="83">
          <cell r="A83" t="str">
            <v>50% of the salary costs for a CIC delivering a programme of sports activities to improve the wellbeing and life opportunities of disadvantaged people living in Northwest Birmingham.</v>
          </cell>
          <cell r="B83">
            <v>9900</v>
          </cell>
          <cell r="C83">
            <v>45069</v>
          </cell>
          <cell r="D83" t="str">
            <v>Sports Key</v>
          </cell>
          <cell r="E83" t="str">
            <v>B6 4UU</v>
          </cell>
          <cell r="F83" t="str">
            <v>Community Interest Company</v>
          </cell>
          <cell r="G83" t="str">
            <v>Birmingham</v>
          </cell>
          <cell r="H83" t="str">
            <v>Small Grants</v>
          </cell>
          <cell r="I83">
            <v>8641846</v>
          </cell>
          <cell r="J83">
            <v>8225</v>
          </cell>
          <cell r="K83">
            <v>9724</v>
          </cell>
        </row>
        <row r="84">
          <cell r="A84" t="str">
            <v>44% for salary costs for an organisation providing Early Speech and Language skills for children alongside Communication coaching for new parents in Bury, Greater Manchester.</v>
          </cell>
          <cell r="B84">
            <v>5729</v>
          </cell>
          <cell r="C84">
            <v>45069</v>
          </cell>
          <cell r="D84" t="str">
            <v>Twinkleboost CIC</v>
          </cell>
          <cell r="E84" t="str">
            <v>BL9 0ND</v>
          </cell>
          <cell r="F84" t="str">
            <v>Community Interest Company</v>
          </cell>
          <cell r="G84" t="str">
            <v>Bury</v>
          </cell>
          <cell r="H84" t="str">
            <v>Small Grants</v>
          </cell>
          <cell r="I84">
            <v>9617345</v>
          </cell>
          <cell r="J84">
            <v>8287</v>
          </cell>
          <cell r="K84">
            <v>9786</v>
          </cell>
        </row>
        <row r="85">
          <cell r="A85" t="str">
            <v>24% of the salary costs for 3 ‘Foot in the Door’ roles for young people to step into paid work at an arts education organisation in Torbay.</v>
          </cell>
          <cell r="B85">
            <v>9885</v>
          </cell>
          <cell r="C85">
            <v>45069</v>
          </cell>
          <cell r="D85" t="str">
            <v>Doorstep Arts</v>
          </cell>
          <cell r="E85" t="str">
            <v>TQ3 3HA</v>
          </cell>
          <cell r="F85" t="str">
            <v>Community Interest Company</v>
          </cell>
          <cell r="G85" t="str">
            <v>Paignton</v>
          </cell>
          <cell r="H85" t="str">
            <v>Small Grants</v>
          </cell>
          <cell r="I85">
            <v>8625005</v>
          </cell>
          <cell r="J85">
            <v>8289</v>
          </cell>
          <cell r="K85">
            <v>9788</v>
          </cell>
        </row>
        <row r="86">
          <cell r="A86" t="str">
            <v>50% of the salary and running costs for a men's mental health group for ex-offenders or those who are 'at risk' of offending in St Helens, Merseyside.</v>
          </cell>
          <cell r="B86">
            <v>4782</v>
          </cell>
          <cell r="C86">
            <v>45069</v>
          </cell>
          <cell r="D86" t="str">
            <v>Apex Charitable Trust Limited</v>
          </cell>
          <cell r="E86" t="str">
            <v>WA10 2TW</v>
          </cell>
          <cell r="F86" t="str">
            <v>Community Foundation</v>
          </cell>
          <cell r="G86" t="str">
            <v>St Helens</v>
          </cell>
          <cell r="H86" t="str">
            <v>Small Grants</v>
          </cell>
          <cell r="I86">
            <v>284736</v>
          </cell>
          <cell r="J86">
            <v>8311</v>
          </cell>
          <cell r="K86">
            <v>9810</v>
          </cell>
        </row>
        <row r="87">
          <cell r="A87" t="str">
            <v>50% of the running costs for a community acupuncture service supporting women recovering from addictions and/or PTSD in Brighton.</v>
          </cell>
          <cell r="B87">
            <v>4790</v>
          </cell>
          <cell r="C87">
            <v>45069</v>
          </cell>
          <cell r="D87" t="str">
            <v>Pathways to Health</v>
          </cell>
          <cell r="E87" t="str">
            <v>BN13XG</v>
          </cell>
          <cell r="F87" t="str">
            <v>Charitable Incorporated Organisation</v>
          </cell>
          <cell r="G87" t="str">
            <v>Brighton</v>
          </cell>
          <cell r="H87" t="str">
            <v>Small Grants</v>
          </cell>
          <cell r="I87">
            <v>1082154</v>
          </cell>
          <cell r="J87">
            <v>8328</v>
          </cell>
          <cell r="K87">
            <v>9828</v>
          </cell>
        </row>
        <row r="88">
          <cell r="A88" t="str">
            <v xml:space="preserve">35% of the salary costs for a Volunteer Co-ordinator for a charity supporting the community of Cheetham Hill in Manchester._x000D_
</v>
          </cell>
          <cell r="B88">
            <v>9498</v>
          </cell>
          <cell r="C88">
            <v>45097</v>
          </cell>
          <cell r="D88" t="str">
            <v>Communities for All CIO</v>
          </cell>
          <cell r="E88" t="str">
            <v>M8 0PF</v>
          </cell>
          <cell r="F88" t="str">
            <v>Charitable Incorporated Organisation</v>
          </cell>
          <cell r="G88" t="str">
            <v>Manchester</v>
          </cell>
          <cell r="H88" t="str">
            <v>Small Grants</v>
          </cell>
          <cell r="I88">
            <v>1187544</v>
          </cell>
          <cell r="J88">
            <v>8276</v>
          </cell>
          <cell r="K88">
            <v>9775</v>
          </cell>
        </row>
        <row r="89">
          <cell r="A89" t="str">
            <v>22% of the salary costs for an advice/welfare community hub in Liverpool.</v>
          </cell>
          <cell r="B89">
            <v>4334</v>
          </cell>
          <cell r="C89">
            <v>45097</v>
          </cell>
          <cell r="D89" t="str">
            <v>Initiative Factory</v>
          </cell>
          <cell r="E89" t="str">
            <v>L1 9BQ</v>
          </cell>
          <cell r="F89" t="str">
            <v>Industrial and Provident Society</v>
          </cell>
          <cell r="G89" t="str">
            <v>Liverpool</v>
          </cell>
          <cell r="H89" t="str">
            <v>Small Grants</v>
          </cell>
          <cell r="J89">
            <v>8312</v>
          </cell>
          <cell r="K89">
            <v>9811</v>
          </cell>
        </row>
        <row r="90">
          <cell r="A90" t="str">
            <v>32% of the salary costs for a Disabled Persons advice and support service in Lowestoft and Waveney in Suffolk.</v>
          </cell>
          <cell r="B90">
            <v>10000</v>
          </cell>
          <cell r="C90">
            <v>45097</v>
          </cell>
          <cell r="D90" t="str">
            <v>Disability Advice North East Suffolk</v>
          </cell>
          <cell r="E90" t="str">
            <v>NR32 2EZ</v>
          </cell>
          <cell r="F90" t="str">
            <v>Charitable Incorporated Organisation</v>
          </cell>
          <cell r="G90" t="str">
            <v>Lowestoft</v>
          </cell>
          <cell r="H90" t="str">
            <v>Small Grants</v>
          </cell>
          <cell r="I90">
            <v>1180096</v>
          </cell>
          <cell r="J90">
            <v>8323</v>
          </cell>
          <cell r="K90">
            <v>9823</v>
          </cell>
        </row>
        <row r="91">
          <cell r="A91" t="str">
            <v>50% of the salary costs for a programme for adults with Learning Difficulties/Disabilities to progress towards new skills, qualifications and improved prospects for further training and employment in Halton, Cheshire.</v>
          </cell>
          <cell r="B91">
            <v>7509</v>
          </cell>
          <cell r="C91">
            <v>45097</v>
          </cell>
          <cell r="D91" t="str">
            <v>Gateway Community LTD</v>
          </cell>
          <cell r="E91" t="str">
            <v>WA8 0QR</v>
          </cell>
          <cell r="F91" t="str">
            <v>Not For Profit Organisation</v>
          </cell>
          <cell r="G91" t="str">
            <v>Widnes</v>
          </cell>
          <cell r="H91" t="str">
            <v>Small Grants</v>
          </cell>
          <cell r="I91">
            <v>10978914</v>
          </cell>
          <cell r="J91">
            <v>8345</v>
          </cell>
          <cell r="K91">
            <v>9845</v>
          </cell>
        </row>
        <row r="92">
          <cell r="A92" t="str">
            <v>34% of the salary costs for a mental health charity providing counselling services for people in Barnstaple, Devon.</v>
          </cell>
          <cell r="B92">
            <v>10000</v>
          </cell>
          <cell r="C92">
            <v>45097</v>
          </cell>
          <cell r="D92" t="str">
            <v>Clarity (Registered as North Devon Mental Health Service Users Forum)</v>
          </cell>
          <cell r="E92" t="str">
            <v>EX31 1SY</v>
          </cell>
          <cell r="F92" t="str">
            <v>Registered Charity</v>
          </cell>
          <cell r="G92" t="str">
            <v>Barnstaple</v>
          </cell>
          <cell r="H92" t="str">
            <v>Small Grants</v>
          </cell>
          <cell r="I92">
            <v>1055224</v>
          </cell>
          <cell r="J92">
            <v>8349</v>
          </cell>
          <cell r="K92">
            <v>9849</v>
          </cell>
        </row>
        <row r="93">
          <cell r="B93"/>
          <cell r="C93"/>
          <cell r="I93"/>
        </row>
        <row r="94">
          <cell r="B94"/>
          <cell r="C94"/>
          <cell r="I94"/>
        </row>
        <row r="95">
          <cell r="B95"/>
          <cell r="C95"/>
          <cell r="I95"/>
        </row>
        <row r="96">
          <cell r="B96"/>
          <cell r="C96"/>
          <cell r="I96"/>
        </row>
        <row r="97">
          <cell r="B97"/>
          <cell r="C97"/>
          <cell r="I97"/>
        </row>
        <row r="98">
          <cell r="B98"/>
          <cell r="C98"/>
          <cell r="I98"/>
        </row>
        <row r="99">
          <cell r="B99"/>
          <cell r="C99"/>
          <cell r="I99"/>
        </row>
        <row r="100">
          <cell r="B100"/>
          <cell r="C100"/>
          <cell r="I100"/>
        </row>
        <row r="101">
          <cell r="C101"/>
        </row>
        <row r="102">
          <cell r="C102"/>
        </row>
        <row r="103">
          <cell r="C103"/>
        </row>
        <row r="104">
          <cell r="C104"/>
        </row>
        <row r="105">
          <cell r="C105"/>
        </row>
        <row r="106">
          <cell r="C106"/>
        </row>
        <row r="107">
          <cell r="C107"/>
        </row>
        <row r="108">
          <cell r="C108"/>
        </row>
        <row r="109">
          <cell r="C109"/>
        </row>
        <row r="110">
          <cell r="C110"/>
        </row>
        <row r="111">
          <cell r="C111"/>
        </row>
        <row r="112">
          <cell r="C112"/>
        </row>
      </sheetData>
      <sheetData sheetId="1">
        <row r="2">
          <cell r="B2" t="str">
            <v>360G-TrusthouseCF-</v>
          </cell>
        </row>
        <row r="3">
          <cell r="B3" t="str">
            <v>GBP</v>
          </cell>
        </row>
        <row r="4">
          <cell r="B4" t="str">
            <v>360G-TrusthouseCF-ORG-</v>
          </cell>
        </row>
        <row r="5">
          <cell r="B5" t="str">
            <v>GB-CHC-1063945</v>
          </cell>
        </row>
        <row r="6">
          <cell r="B6" t="str">
            <v>Trusthouse Charitable Foundation</v>
          </cell>
        </row>
        <row r="7">
          <cell r="B7">
            <v>45135</v>
          </cell>
        </row>
        <row r="8">
          <cell r="B8" t="str">
            <v>https://www.trusthousecharitablefoundation.org.uk/</v>
          </cell>
        </row>
      </sheetData>
      <sheetData sheetId="2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41F9F-D8CA-4D87-9428-8F637910E1AB}">
  <dimension ref="A1:R112"/>
  <sheetViews>
    <sheetView tabSelected="1" topLeftCell="K1" workbookViewId="0">
      <selection activeCell="P13" sqref="P13"/>
    </sheetView>
  </sheetViews>
  <sheetFormatPr defaultRowHeight="14.5" x14ac:dyDescent="0.35"/>
  <cols>
    <col min="1" max="1" width="23.1796875" bestFit="1" customWidth="1"/>
    <col min="2" max="2" width="41.1796875" bestFit="1" customWidth="1"/>
    <col min="3" max="3" width="67.26953125" bestFit="1" customWidth="1"/>
    <col min="5" max="5" width="16.7265625" bestFit="1" customWidth="1"/>
    <col min="6" max="6" width="11.26953125" bestFit="1" customWidth="1"/>
    <col min="7" max="7" width="27.1796875" bestFit="1" customWidth="1"/>
    <col min="8" max="8" width="33.26953125" bestFit="1" customWidth="1"/>
    <col min="9" max="9" width="28.1796875" style="9" bestFit="1" customWidth="1"/>
    <col min="10" max="10" width="29.81640625" customWidth="1"/>
    <col min="11" max="11" width="34.54296875" bestFit="1" customWidth="1"/>
    <col min="12" max="13" width="24.453125" bestFit="1" customWidth="1"/>
    <col min="14" max="14" width="21" bestFit="1" customWidth="1"/>
    <col min="15" max="15" width="31.7265625" bestFit="1" customWidth="1"/>
    <col min="16" max="16" width="21.54296875" bestFit="1" customWidth="1"/>
    <col min="17" max="17" width="19.81640625" bestFit="1" customWidth="1"/>
    <col min="18" max="18" width="49.7265625" bestFit="1" customWidth="1"/>
  </cols>
  <sheetData>
    <row r="1" spans="1:18" x14ac:dyDescent="0.3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4" t="s">
        <v>8</v>
      </c>
      <c r="J1" s="5" t="s">
        <v>9</v>
      </c>
      <c r="K1" t="s">
        <v>10</v>
      </c>
      <c r="L1" s="5" t="s">
        <v>11</v>
      </c>
      <c r="M1" s="5" t="s">
        <v>12</v>
      </c>
      <c r="N1" s="1" t="s">
        <v>13</v>
      </c>
      <c r="O1" s="1" t="s">
        <v>14</v>
      </c>
      <c r="P1" s="5" t="s">
        <v>15</v>
      </c>
      <c r="Q1" s="6" t="s">
        <v>16</v>
      </c>
      <c r="R1" s="5" t="s">
        <v>17</v>
      </c>
    </row>
    <row r="2" spans="1:18" x14ac:dyDescent="0.35">
      <c r="A2" t="str">
        <f>IF('[1]#source_data'!K3="","",CONCATENATE('[1]#fixed_data'!$B$2&amp;'[1]#source_data'!K3))</f>
        <v>360G-TrusthouseCF-9109</v>
      </c>
      <c r="B2" t="str">
        <f>IF('[1]#source_data'!K3="","","Grant to "&amp;'[1]#source_data'!D3)</f>
        <v>Grant to Home-Start Watford and Three Rivers</v>
      </c>
      <c r="C2" t="str">
        <f>IF('[1]#source_data'!K3="","",IF('[1]#source_data'!A3="","",'[1]#source_data'!A3))</f>
        <v>22% of salaries and running costs over 3-years to carry out early intervention support for families in the Cowley Hill area of Watford, Hertfordshire.</v>
      </c>
      <c r="D2" t="str">
        <f>IF('[1]#source_data'!K3="","",'[1]#fixed_data'!$B$3)</f>
        <v>GBP</v>
      </c>
      <c r="E2" s="7">
        <f>IF('[1]#source_data'!K3="","",IF('[1]#source_data'!B3="","",'[1]#source_data'!B3))</f>
        <v>84670</v>
      </c>
      <c r="F2" s="8">
        <f>IF('[1]#source_data'!K3="","",IF('[1]#source_data'!C3="","",'[1]#source_data'!C3))</f>
        <v>44749</v>
      </c>
      <c r="G2" t="str">
        <f>IF('[1]#source_data'!K3="","",IF(AND(I2="",J2=""),'[1]#fixed_data'!$B$4&amp;'[1]#source_data'!J3,IF(I2="","GB-COH-"&amp;J2,IF(LEFT(I2,3)="NIC","GB-NIC-"&amp;SUBSTITUTE(I2,"NIC",""),IF(LEFT(I2,2)="SC","GB-SC-"&amp;I2,IF(AND(LEFT(I2,1)="1",LEN(I2)=6),"GB-NIC-"&amp;I2,"GB-CHC-"&amp;I2))))))</f>
        <v>GB-CHC-1108847</v>
      </c>
      <c r="H2" t="str">
        <f>IF('[1]#source_data'!K3="","",IF('[1]#source_data'!D3="","",'[1]#source_data'!D3))</f>
        <v>Home-Start Watford and Three Rivers</v>
      </c>
      <c r="I2" s="9">
        <f>IF('[1]#source_data'!K3="","",IF('[1]#source_data'!I3="","",IF('[1]#source_data'!F3="Not For Profit Organisation","",IF('[1]#source_data'!F3="Community Interest Company","",IF('[1]#source_data'!F3="Social Enterprise","",IF(LEFT('[1]#source_data'!I3,3)="NIC",SUBSTITUTE('[1]#source_data'!I3,"NIC",""),'[1]#source_data'!I3))))))</f>
        <v>1108847</v>
      </c>
      <c r="J2" t="str">
        <f>IF('[1]#source_data'!K3="","",IF('[1]#source_data'!F3="Not For Profit Organisation",TEXT('[1]#source_data'!I3,"00000000"),IF('[1]#source_data'!F3="Community Interest Company",TEXT('[1]#source_data'!I3,"00000000"),IF('[1]#source_data'!F3="Social Enterprise",TEXT('[1]#source_data'!I3,"00000000"),""))))</f>
        <v/>
      </c>
      <c r="K2" t="str">
        <f>IF('[1]#source_data'!K3="","",IF('[1]#source_data'!F3="","",'[1]#source_data'!F3))</f>
        <v>Registered Charity</v>
      </c>
      <c r="L2" t="str">
        <f>IF('[1]#source_data'!K3="","",IF('[1]#source_data'!G3="","",'[1]#source_data'!G3))</f>
        <v>Watford</v>
      </c>
      <c r="M2" t="str">
        <f>IF('[1]#source_data'!K3="","",IF('[1]#source_data'!E3="","",'[1]#source_data'!E3))</f>
        <v>WD18 0FQ</v>
      </c>
      <c r="N2" t="str">
        <f>IF('[1]#source_data'!K3="","",'[1]#fixed_data'!$B$5)</f>
        <v>GB-CHC-1063945</v>
      </c>
      <c r="O2" t="str">
        <f>IF('[1]#source_data'!K3="","",'[1]#fixed_data'!$B$6)</f>
        <v>Trusthouse Charitable Foundation</v>
      </c>
      <c r="P2" t="str">
        <f>IF('[1]#source_data'!K3="","",IF('[1]#source_data'!H3="","",'[1]#source_data'!H3))</f>
        <v>Major Grants</v>
      </c>
      <c r="Q2" s="10">
        <f>IF('[1]#source_data'!K3="","",'[1]#fixed_data'!$B$7)</f>
        <v>45135</v>
      </c>
      <c r="R2" t="str">
        <f>IF('[1]#source_data'!K3="","",'[1]#fixed_data'!$B$8)</f>
        <v>https://www.trusthousecharitablefoundation.org.uk/</v>
      </c>
    </row>
    <row r="3" spans="1:18" x14ac:dyDescent="0.35">
      <c r="A3" t="str">
        <f>IF('[1]#source_data'!K4="","",CONCATENATE('[1]#fixed_data'!$B$2&amp;'[1]#source_data'!K4))</f>
        <v>360G-TrusthouseCF-9157</v>
      </c>
      <c r="B3" t="str">
        <f>IF('[1]#source_data'!K4="","","Grant to "&amp;'[1]#source_data'!D4)</f>
        <v>Grant to Community Resources for Change</v>
      </c>
      <c r="C3" t="str">
        <f>IF('[1]#source_data'!K4="","",IF('[1]#source_data'!A4="","",'[1]#source_data'!A4))</f>
        <v>50% of salary over 3-years for a Family Support Worker at a community support charity in London Borough of Barking and Dagenham, Redbridge and Havering.</v>
      </c>
      <c r="D3" t="str">
        <f>IF('[1]#source_data'!K4="","",'[1]#fixed_data'!$B$3)</f>
        <v>GBP</v>
      </c>
      <c r="E3" s="7">
        <f>IF('[1]#source_data'!K4="","",IF('[1]#source_data'!B4="","",'[1]#source_data'!B4))</f>
        <v>92592</v>
      </c>
      <c r="F3" s="8">
        <f>IF('[1]#source_data'!K4="","",IF('[1]#source_data'!C4="","",'[1]#source_data'!C4))</f>
        <v>44749</v>
      </c>
      <c r="G3" t="str">
        <f>IF('[1]#source_data'!K4="","",IF(AND(I3="",J3=""),'[1]#fixed_data'!$B$4&amp;'[1]#source_data'!J4,IF(I3="","GB-COH-"&amp;J3,IF(LEFT(I3,3)="NIC","GB-NIC-"&amp;SUBSTITUTE(I3,"NIC",""),IF(LEFT(I3,2)="SC","GB-SC-"&amp;I3,IF(AND(LEFT(I3,1)="1",LEN(I3)=6),"GB-NIC-"&amp;I3,"GB-CHC-"&amp;I3))))))</f>
        <v>GB-CHC-1140209</v>
      </c>
      <c r="H3" t="str">
        <f>IF('[1]#source_data'!K4="","",IF('[1]#source_data'!D4="","",'[1]#source_data'!D4))</f>
        <v>Community Resources for Change</v>
      </c>
      <c r="I3" s="9">
        <f>IF('[1]#source_data'!K4="","",IF('[1]#source_data'!I4="","",IF('[1]#source_data'!F4="Not For Profit Organisation","",IF('[1]#source_data'!F4="Community Interest Company","",IF('[1]#source_data'!F4="Social Enterprise","",IF(LEFT('[1]#source_data'!I4,3)="NIC",SUBSTITUTE('[1]#source_data'!I4,"NIC",""),'[1]#source_data'!I4))))))</f>
        <v>1140209</v>
      </c>
      <c r="J3" t="str">
        <f>IF('[1]#source_data'!K4="","",IF('[1]#source_data'!F4="Not For Profit Organisation",TEXT('[1]#source_data'!I4,"00000000"),IF('[1]#source_data'!F4="Community Interest Company",TEXT('[1]#source_data'!I4,"00000000"),IF('[1]#source_data'!F4="Social Enterprise",TEXT('[1]#source_data'!I4,"00000000"),""))))</f>
        <v/>
      </c>
      <c r="K3" t="str">
        <f>IF('[1]#source_data'!K4="","",IF('[1]#source_data'!F4="","",'[1]#source_data'!F4))</f>
        <v>Registered Charity</v>
      </c>
      <c r="L3" t="str">
        <f>IF('[1]#source_data'!K4="","",IF('[1]#source_data'!G4="","",'[1]#source_data'!G4))</f>
        <v>Essex</v>
      </c>
      <c r="M3" t="str">
        <f>IF('[1]#source_data'!K4="","",IF('[1]#source_data'!E4="","",'[1]#source_data'!E4))</f>
        <v>RM8 3YJ</v>
      </c>
      <c r="N3" t="str">
        <f>IF('[1]#source_data'!K4="","",'[1]#fixed_data'!$B$5)</f>
        <v>GB-CHC-1063945</v>
      </c>
      <c r="O3" t="str">
        <f>IF('[1]#source_data'!K4="","",'[1]#fixed_data'!$B$6)</f>
        <v>Trusthouse Charitable Foundation</v>
      </c>
      <c r="P3" t="str">
        <f>IF('[1]#source_data'!K4="","",IF('[1]#source_data'!H4="","",'[1]#source_data'!H4))</f>
        <v>Major Grants</v>
      </c>
      <c r="Q3" s="10">
        <f>IF('[1]#source_data'!K4="","",'[1]#fixed_data'!$B$7)</f>
        <v>45135</v>
      </c>
      <c r="R3" t="str">
        <f>IF('[1]#source_data'!K4="","",'[1]#fixed_data'!$B$8)</f>
        <v>https://www.trusthousecharitablefoundation.org.uk/</v>
      </c>
    </row>
    <row r="4" spans="1:18" x14ac:dyDescent="0.35">
      <c r="A4" t="str">
        <f>IF('[1]#source_data'!K5="","",CONCATENATE('[1]#fixed_data'!$B$2&amp;'[1]#source_data'!K5))</f>
        <v>360G-TrusthouseCF-9193</v>
      </c>
      <c r="B4" t="str">
        <f>IF('[1]#source_data'!K5="","","Grant to "&amp;'[1]#source_data'!D5)</f>
        <v>Grant to Our Time</v>
      </c>
      <c r="C4" t="str">
        <f>IF('[1]#source_data'!K5="","",IF('[1]#source_data'!A5="","",'[1]#source_data'!A5))</f>
        <v>30% of core running costs over 3-years for a charity supporting young people and families with experience of mental illness in disadvantaged areas of London.</v>
      </c>
      <c r="D4" t="str">
        <f>IF('[1]#source_data'!K5="","",'[1]#fixed_data'!$B$3)</f>
        <v>GBP</v>
      </c>
      <c r="E4" s="7">
        <f>IF('[1]#source_data'!K5="","",IF('[1]#source_data'!B5="","",'[1]#source_data'!B5))</f>
        <v>60000</v>
      </c>
      <c r="F4" s="8">
        <f>IF('[1]#source_data'!K5="","",IF('[1]#source_data'!C5="","",'[1]#source_data'!C5))</f>
        <v>44749</v>
      </c>
      <c r="G4" t="str">
        <f>IF('[1]#source_data'!K5="","",IF(AND(I4="",J4=""),'[1]#fixed_data'!$B$4&amp;'[1]#source_data'!J5,IF(I4="","GB-COH-"&amp;J4,IF(LEFT(I4,3)="NIC","GB-NIC-"&amp;SUBSTITUTE(I4,"NIC",""),IF(LEFT(I4,2)="SC","GB-SC-"&amp;I4,IF(AND(LEFT(I4,1)="1",LEN(I4)=6),"GB-NIC-"&amp;I4,"GB-CHC-"&amp;I4))))))</f>
        <v>GB-CHC-1147087</v>
      </c>
      <c r="H4" t="str">
        <f>IF('[1]#source_data'!K5="","",IF('[1]#source_data'!D5="","",'[1]#source_data'!D5))</f>
        <v>Our Time</v>
      </c>
      <c r="I4" s="9">
        <f>IF('[1]#source_data'!K5="","",IF('[1]#source_data'!I5="","",IF('[1]#source_data'!F5="Not For Profit Organisation","",IF('[1]#source_data'!F5="Community Interest Company","",IF('[1]#source_data'!F5="Social Enterprise","",IF(LEFT('[1]#source_data'!I5,3)="NIC",SUBSTITUTE('[1]#source_data'!I5,"NIC",""),'[1]#source_data'!I5))))))</f>
        <v>1147087</v>
      </c>
      <c r="J4" t="str">
        <f>IF('[1]#source_data'!K5="","",IF('[1]#source_data'!F5="Not For Profit Organisation",TEXT('[1]#source_data'!I5,"00000000"),IF('[1]#source_data'!F5="Community Interest Company",TEXT('[1]#source_data'!I5,"00000000"),IF('[1]#source_data'!F5="Social Enterprise",TEXT('[1]#source_data'!I5,"00000000"),""))))</f>
        <v/>
      </c>
      <c r="K4" t="str">
        <f>IF('[1]#source_data'!K5="","",IF('[1]#source_data'!F5="","",'[1]#source_data'!F5))</f>
        <v>Registered Charity</v>
      </c>
      <c r="L4" t="str">
        <f>IF('[1]#source_data'!K5="","",IF('[1]#source_data'!G5="","",'[1]#source_data'!G5))</f>
        <v>London</v>
      </c>
      <c r="M4" t="str">
        <f>IF('[1]#source_data'!K5="","",IF('[1]#source_data'!E5="","",'[1]#source_data'!E5))</f>
        <v>N2 9DT</v>
      </c>
      <c r="N4" t="str">
        <f>IF('[1]#source_data'!K5="","",'[1]#fixed_data'!$B$5)</f>
        <v>GB-CHC-1063945</v>
      </c>
      <c r="O4" t="str">
        <f>IF('[1]#source_data'!K5="","",'[1]#fixed_data'!$B$6)</f>
        <v>Trusthouse Charitable Foundation</v>
      </c>
      <c r="P4" t="str">
        <f>IF('[1]#source_data'!K5="","",IF('[1]#source_data'!H5="","",'[1]#source_data'!H5))</f>
        <v>Major Grants</v>
      </c>
      <c r="Q4" s="10">
        <f>IF('[1]#source_data'!K5="","",'[1]#fixed_data'!$B$7)</f>
        <v>45135</v>
      </c>
      <c r="R4" t="str">
        <f>IF('[1]#source_data'!K5="","",'[1]#fixed_data'!$B$8)</f>
        <v>https://www.trusthousecharitablefoundation.org.uk/</v>
      </c>
    </row>
    <row r="5" spans="1:18" x14ac:dyDescent="0.35">
      <c r="A5" t="str">
        <f>IF('[1]#source_data'!K6="","",CONCATENATE('[1]#fixed_data'!$B$2&amp;'[1]#source_data'!K6))</f>
        <v>360G-TrusthouseCF-9238</v>
      </c>
      <c r="B5" t="str">
        <f>IF('[1]#source_data'!K6="","","Grant to "&amp;'[1]#source_data'!D6)</f>
        <v>Grant to Dorset Parent Infant Partnership (DorPIP)</v>
      </c>
      <c r="C5" t="str">
        <f>IF('[1]#source_data'!K6="","",IF('[1]#source_data'!A6="","",'[1]#source_data'!A6))</f>
        <v>31% of core costs over 3-years to provide early intervention support to struggling families with infants in Bournemouth area of Dorset.</v>
      </c>
      <c r="D5" t="str">
        <f>IF('[1]#source_data'!K6="","",'[1]#fixed_data'!$B$3)</f>
        <v>GBP</v>
      </c>
      <c r="E5" s="7">
        <f>IF('[1]#source_data'!K6="","",IF('[1]#source_data'!B6="","",'[1]#source_data'!B6))</f>
        <v>99909</v>
      </c>
      <c r="F5" s="8">
        <f>IF('[1]#source_data'!K6="","",IF('[1]#source_data'!C6="","",'[1]#source_data'!C6))</f>
        <v>44749</v>
      </c>
      <c r="G5" t="str">
        <f>IF('[1]#source_data'!K6="","",IF(AND(I5="",J5=""),'[1]#fixed_data'!$B$4&amp;'[1]#source_data'!J6,IF(I5="","GB-COH-"&amp;J5,IF(LEFT(I5,3)="NIC","GB-NIC-"&amp;SUBSTITUTE(I5,"NIC",""),IF(LEFT(I5,2)="SC","GB-SC-"&amp;I5,IF(AND(LEFT(I5,1)="1",LEN(I5)=6),"GB-NIC-"&amp;I5,"GB-CHC-"&amp;I5))))))</f>
        <v>GB-CHC-1175876</v>
      </c>
      <c r="H5" t="str">
        <f>IF('[1]#source_data'!K6="","",IF('[1]#source_data'!D6="","",'[1]#source_data'!D6))</f>
        <v>Dorset Parent Infant Partnership (DorPIP)</v>
      </c>
      <c r="I5" s="9">
        <f>IF('[1]#source_data'!K6="","",IF('[1]#source_data'!I6="","",IF('[1]#source_data'!F6="Not For Profit Organisation","",IF('[1]#source_data'!F6="Community Interest Company","",IF('[1]#source_data'!F6="Social Enterprise","",IF(LEFT('[1]#source_data'!I6,3)="NIC",SUBSTITUTE('[1]#source_data'!I6,"NIC",""),'[1]#source_data'!I6))))))</f>
        <v>1175876</v>
      </c>
      <c r="J5" t="str">
        <f>IF('[1]#source_data'!K6="","",IF('[1]#source_data'!F6="Not For Profit Organisation",TEXT('[1]#source_data'!I6,"00000000"),IF('[1]#source_data'!F6="Community Interest Company",TEXT('[1]#source_data'!I6,"00000000"),IF('[1]#source_data'!F6="Social Enterprise",TEXT('[1]#source_data'!I6,"00000000"),""))))</f>
        <v/>
      </c>
      <c r="K5" t="str">
        <f>IF('[1]#source_data'!K6="","",IF('[1]#source_data'!F6="","",'[1]#source_data'!F6))</f>
        <v>Charitable Incorporated Organisation</v>
      </c>
      <c r="L5" t="str">
        <f>IF('[1]#source_data'!K6="","",IF('[1]#source_data'!G6="","",'[1]#source_data'!G6))</f>
        <v>Poole</v>
      </c>
      <c r="M5" t="str">
        <f>IF('[1]#source_data'!K6="","",IF('[1]#source_data'!E6="","",'[1]#source_data'!E6))</f>
        <v>BH14 OHU</v>
      </c>
      <c r="N5" t="str">
        <f>IF('[1]#source_data'!K6="","",'[1]#fixed_data'!$B$5)</f>
        <v>GB-CHC-1063945</v>
      </c>
      <c r="O5" t="str">
        <f>IF('[1]#source_data'!K6="","",'[1]#fixed_data'!$B$6)</f>
        <v>Trusthouse Charitable Foundation</v>
      </c>
      <c r="P5" t="str">
        <f>IF('[1]#source_data'!K6="","",IF('[1]#source_data'!H6="","",'[1]#source_data'!H6))</f>
        <v>Major Grants</v>
      </c>
      <c r="Q5" s="10">
        <f>IF('[1]#source_data'!K6="","",'[1]#fixed_data'!$B$7)</f>
        <v>45135</v>
      </c>
      <c r="R5" t="str">
        <f>IF('[1]#source_data'!K6="","",'[1]#fixed_data'!$B$8)</f>
        <v>https://www.trusthousecharitablefoundation.org.uk/</v>
      </c>
    </row>
    <row r="6" spans="1:18" x14ac:dyDescent="0.35">
      <c r="A6" t="str">
        <f>IF('[1]#source_data'!K7="","",CONCATENATE('[1]#fixed_data'!$B$2&amp;'[1]#source_data'!K7))</f>
        <v>360G-TrusthouseCF-9247</v>
      </c>
      <c r="B6" t="str">
        <f>IF('[1]#source_data'!K7="","","Grant to "&amp;'[1]#source_data'!D7)</f>
        <v>Grant to Play Radnor/Chwarae Maesyfed</v>
      </c>
      <c r="C6" t="str">
        <f>IF('[1]#source_data'!K7="","",IF('[1]#source_data'!A7="","",'[1]#source_data'!A7))</f>
        <v>43% of running costs over 3-years for a Play Hub providing a range of services to families with young children in rural Powys, Wales.</v>
      </c>
      <c r="D6" t="str">
        <f>IF('[1]#source_data'!K7="","",'[1]#fixed_data'!$B$3)</f>
        <v>GBP</v>
      </c>
      <c r="E6" s="7">
        <f>IF('[1]#source_data'!K7="","",IF('[1]#source_data'!B7="","",'[1]#source_data'!B7))</f>
        <v>84000</v>
      </c>
      <c r="F6" s="8">
        <f>IF('[1]#source_data'!K7="","",IF('[1]#source_data'!C7="","",'[1]#source_data'!C7))</f>
        <v>44749</v>
      </c>
      <c r="G6" t="str">
        <f>IF('[1]#source_data'!K7="","",IF(AND(I6="",J6=""),'[1]#fixed_data'!$B$4&amp;'[1]#source_data'!J7,IF(I6="","GB-COH-"&amp;J6,IF(LEFT(I6,3)="NIC","GB-NIC-"&amp;SUBSTITUTE(I6,"NIC",""),IF(LEFT(I6,2)="SC","GB-SC-"&amp;I6,IF(AND(LEFT(I6,1)="1",LEN(I6)=6),"GB-NIC-"&amp;I6,"GB-CHC-"&amp;I6))))))</f>
        <v>GB-CHC-1021896</v>
      </c>
      <c r="H6" t="str">
        <f>IF('[1]#source_data'!K7="","",IF('[1]#source_data'!D7="","",'[1]#source_data'!D7))</f>
        <v>Play Radnor/Chwarae Maesyfed</v>
      </c>
      <c r="I6" s="9">
        <f>IF('[1]#source_data'!K7="","",IF('[1]#source_data'!I7="","",IF('[1]#source_data'!F7="Not For Profit Organisation","",IF('[1]#source_data'!F7="Community Interest Company","",IF('[1]#source_data'!F7="Social Enterprise","",IF(LEFT('[1]#source_data'!I7,3)="NIC",SUBSTITUTE('[1]#source_data'!I7,"NIC",""),'[1]#source_data'!I7))))))</f>
        <v>1021896</v>
      </c>
      <c r="J6" t="str">
        <f>IF('[1]#source_data'!K7="","",IF('[1]#source_data'!F7="Not For Profit Organisation",TEXT('[1]#source_data'!I7,"00000000"),IF('[1]#source_data'!F7="Community Interest Company",TEXT('[1]#source_data'!I7,"00000000"),IF('[1]#source_data'!F7="Social Enterprise",TEXT('[1]#source_data'!I7,"00000000"),""))))</f>
        <v/>
      </c>
      <c r="K6" t="str">
        <f>IF('[1]#source_data'!K7="","",IF('[1]#source_data'!F7="","",'[1]#source_data'!F7))</f>
        <v>Charitable Incorporated Organisation</v>
      </c>
      <c r="L6" t="str">
        <f>IF('[1]#source_data'!K7="","",IF('[1]#source_data'!G7="","",'[1]#source_data'!G7))</f>
        <v>Llandrindod Wells</v>
      </c>
      <c r="M6" t="str">
        <f>IF('[1]#source_data'!K7="","",IF('[1]#source_data'!E7="","",'[1]#source_data'!E7))</f>
        <v>LD1 5HW</v>
      </c>
      <c r="N6" t="str">
        <f>IF('[1]#source_data'!K7="","",'[1]#fixed_data'!$B$5)</f>
        <v>GB-CHC-1063945</v>
      </c>
      <c r="O6" t="str">
        <f>IF('[1]#source_data'!K7="","",'[1]#fixed_data'!$B$6)</f>
        <v>Trusthouse Charitable Foundation</v>
      </c>
      <c r="P6" t="str">
        <f>IF('[1]#source_data'!K7="","",IF('[1]#source_data'!H7="","",'[1]#source_data'!H7))</f>
        <v>Major Grants</v>
      </c>
      <c r="Q6" s="10">
        <f>IF('[1]#source_data'!K7="","",'[1]#fixed_data'!$B$7)</f>
        <v>45135</v>
      </c>
      <c r="R6" t="str">
        <f>IF('[1]#source_data'!K7="","",'[1]#fixed_data'!$B$8)</f>
        <v>https://www.trusthousecharitablefoundation.org.uk/</v>
      </c>
    </row>
    <row r="7" spans="1:18" x14ac:dyDescent="0.35">
      <c r="A7" t="str">
        <f>IF('[1]#source_data'!K8="","",CONCATENATE('[1]#fixed_data'!$B$2&amp;'[1]#source_data'!K8))</f>
        <v>360G-TrusthouseCF-9250</v>
      </c>
      <c r="B7" t="str">
        <f>IF('[1]#source_data'!K8="","","Grant to "&amp;'[1]#source_data'!D8)</f>
        <v>Grant to Brighter Futures</v>
      </c>
      <c r="C7" t="str">
        <f>IF('[1]#source_data'!K8="","",IF('[1]#source_data'!A8="","",'[1]#source_data'!A8))</f>
        <v>50% of core costs over 3-years for a community charity providing services to parents and children in Rhyl, North Wales.</v>
      </c>
      <c r="D7" t="str">
        <f>IF('[1]#source_data'!K8="","",'[1]#fixed_data'!$B$3)</f>
        <v>GBP</v>
      </c>
      <c r="E7" s="7">
        <f>IF('[1]#source_data'!K8="","",IF('[1]#source_data'!B8="","",'[1]#source_data'!B8))</f>
        <v>62200</v>
      </c>
      <c r="F7" s="8">
        <f>IF('[1]#source_data'!K8="","",IF('[1]#source_data'!C8="","",'[1]#source_data'!C8))</f>
        <v>44749</v>
      </c>
      <c r="G7" t="str">
        <f>IF('[1]#source_data'!K8="","",IF(AND(I7="",J7=""),'[1]#fixed_data'!$B$4&amp;'[1]#source_data'!J8,IF(I7="","GB-COH-"&amp;J7,IF(LEFT(I7,3)="NIC","GB-NIC-"&amp;SUBSTITUTE(I7,"NIC",""),IF(LEFT(I7,2)="SC","GB-SC-"&amp;I7,IF(AND(LEFT(I7,1)="1",LEN(I7)=6),"GB-NIC-"&amp;I7,"GB-CHC-"&amp;I7))))))</f>
        <v>GB-CHC-1191535</v>
      </c>
      <c r="H7" t="str">
        <f>IF('[1]#source_data'!K8="","",IF('[1]#source_data'!D8="","",'[1]#source_data'!D8))</f>
        <v>Brighter Futures</v>
      </c>
      <c r="I7" s="9">
        <f>IF('[1]#source_data'!K8="","",IF('[1]#source_data'!I8="","",IF('[1]#source_data'!F8="Not For Profit Organisation","",IF('[1]#source_data'!F8="Community Interest Company","",IF('[1]#source_data'!F8="Social Enterprise","",IF(LEFT('[1]#source_data'!I8,3)="NIC",SUBSTITUTE('[1]#source_data'!I8,"NIC",""),'[1]#source_data'!I8))))))</f>
        <v>1191535</v>
      </c>
      <c r="J7" t="str">
        <f>IF('[1]#source_data'!K8="","",IF('[1]#source_data'!F8="Not For Profit Organisation",TEXT('[1]#source_data'!I8,"00000000"),IF('[1]#source_data'!F8="Community Interest Company",TEXT('[1]#source_data'!I8,"00000000"),IF('[1]#source_data'!F8="Social Enterprise",TEXT('[1]#source_data'!I8,"00000000"),""))))</f>
        <v/>
      </c>
      <c r="K7" t="str">
        <f>IF('[1]#source_data'!K8="","",IF('[1]#source_data'!F8="","",'[1]#source_data'!F8))</f>
        <v>Charitable Incorporated Organisation</v>
      </c>
      <c r="L7" t="str">
        <f>IF('[1]#source_data'!K8="","",IF('[1]#source_data'!G8="","",'[1]#source_data'!G8))</f>
        <v>Rhyl</v>
      </c>
      <c r="M7" t="str">
        <f>IF('[1]#source_data'!K8="","",IF('[1]#source_data'!E8="","",'[1]#source_data'!E8))</f>
        <v>LL18 1BN</v>
      </c>
      <c r="N7" t="str">
        <f>IF('[1]#source_data'!K8="","",'[1]#fixed_data'!$B$5)</f>
        <v>GB-CHC-1063945</v>
      </c>
      <c r="O7" t="str">
        <f>IF('[1]#source_data'!K8="","",'[1]#fixed_data'!$B$6)</f>
        <v>Trusthouse Charitable Foundation</v>
      </c>
      <c r="P7" t="str">
        <f>IF('[1]#source_data'!K8="","",IF('[1]#source_data'!H8="","",'[1]#source_data'!H8))</f>
        <v>Major Grants</v>
      </c>
      <c r="Q7" s="10">
        <f>IF('[1]#source_data'!K8="","",'[1]#fixed_data'!$B$7)</f>
        <v>45135</v>
      </c>
      <c r="R7" t="str">
        <f>IF('[1]#source_data'!K8="","",'[1]#fixed_data'!$B$8)</f>
        <v>https://www.trusthousecharitablefoundation.org.uk/</v>
      </c>
    </row>
    <row r="8" spans="1:18" x14ac:dyDescent="0.35">
      <c r="A8" t="str">
        <f>IF('[1]#source_data'!K9="","",CONCATENATE('[1]#fixed_data'!$B$2&amp;'[1]#source_data'!K9))</f>
        <v>360G-TrusthouseCF-9275</v>
      </c>
      <c r="B8" t="str">
        <f>IF('[1]#source_data'!K9="","","Grant to "&amp;'[1]#source_data'!D9)</f>
        <v>Grant to Toucan for Children CIO</v>
      </c>
      <c r="C8" t="str">
        <f>IF('[1]#source_data'!K9="","",IF('[1]#source_data'!A9="","",'[1]#source_data'!A9))</f>
        <v>22% of core running costs over 3-years to employ Centre Manager and provide therapy to children struggling in rural/urban areas of Gloucestershire and Forest of Dean.</v>
      </c>
      <c r="D8" t="str">
        <f>IF('[1]#source_data'!K9="","",'[1]#fixed_data'!$B$3)</f>
        <v>GBP</v>
      </c>
      <c r="E8" s="7">
        <f>IF('[1]#source_data'!K9="","",IF('[1]#source_data'!B9="","",'[1]#source_data'!B9))</f>
        <v>100000</v>
      </c>
      <c r="F8" s="8">
        <f>IF('[1]#source_data'!K9="","",IF('[1]#source_data'!C9="","",'[1]#source_data'!C9))</f>
        <v>44749</v>
      </c>
      <c r="G8" t="str">
        <f>IF('[1]#source_data'!K9="","",IF(AND(I8="",J8=""),'[1]#fixed_data'!$B$4&amp;'[1]#source_data'!J9,IF(I8="","GB-COH-"&amp;J8,IF(LEFT(I8,3)="NIC","GB-NIC-"&amp;SUBSTITUTE(I8,"NIC",""),IF(LEFT(I8,2)="SC","GB-SC-"&amp;I8,IF(AND(LEFT(I8,1)="1",LEN(I8)=6),"GB-NIC-"&amp;I8,"GB-CHC-"&amp;I8))))))</f>
        <v>GB-CHC-1169064</v>
      </c>
      <c r="H8" t="str">
        <f>IF('[1]#source_data'!K9="","",IF('[1]#source_data'!D9="","",'[1]#source_data'!D9))</f>
        <v>Toucan for Children CIO</v>
      </c>
      <c r="I8" s="9">
        <f>IF('[1]#source_data'!K9="","",IF('[1]#source_data'!I9="","",IF('[1]#source_data'!F9="Not For Profit Organisation","",IF('[1]#source_data'!F9="Community Interest Company","",IF('[1]#source_data'!F9="Social Enterprise","",IF(LEFT('[1]#source_data'!I9,3)="NIC",SUBSTITUTE('[1]#source_data'!I9,"NIC",""),'[1]#source_data'!I9))))))</f>
        <v>1169064</v>
      </c>
      <c r="J8" t="str">
        <f>IF('[1]#source_data'!K9="","",IF('[1]#source_data'!F9="Not For Profit Organisation",TEXT('[1]#source_data'!I9,"00000000"),IF('[1]#source_data'!F9="Community Interest Company",TEXT('[1]#source_data'!I9,"00000000"),IF('[1]#source_data'!F9="Social Enterprise",TEXT('[1]#source_data'!I9,"00000000"),""))))</f>
        <v/>
      </c>
      <c r="K8" t="str">
        <f>IF('[1]#source_data'!K9="","",IF('[1]#source_data'!F9="","",'[1]#source_data'!F9))</f>
        <v>Charitable Incorporated Organisation</v>
      </c>
      <c r="L8" t="str">
        <f>IF('[1]#source_data'!K9="","",IF('[1]#source_data'!G9="","",'[1]#source_data'!G9))</f>
        <v>Mitcheldean</v>
      </c>
      <c r="M8" t="str">
        <f>IF('[1]#source_data'!K9="","",IF('[1]#source_data'!E9="","",'[1]#source_data'!E9))</f>
        <v>GL17 0SL</v>
      </c>
      <c r="N8" t="str">
        <f>IF('[1]#source_data'!K9="","",'[1]#fixed_data'!$B$5)</f>
        <v>GB-CHC-1063945</v>
      </c>
      <c r="O8" t="str">
        <f>IF('[1]#source_data'!K9="","",'[1]#fixed_data'!$B$6)</f>
        <v>Trusthouse Charitable Foundation</v>
      </c>
      <c r="P8" t="str">
        <f>IF('[1]#source_data'!K9="","",IF('[1]#source_data'!H9="","",'[1]#source_data'!H9))</f>
        <v>Major Grants</v>
      </c>
      <c r="Q8" s="10">
        <f>IF('[1]#source_data'!K9="","",'[1]#fixed_data'!$B$7)</f>
        <v>45135</v>
      </c>
      <c r="R8" t="str">
        <f>IF('[1]#source_data'!K9="","",'[1]#fixed_data'!$B$8)</f>
        <v>https://www.trusthousecharitablefoundation.org.uk/</v>
      </c>
    </row>
    <row r="9" spans="1:18" x14ac:dyDescent="0.35">
      <c r="A9" t="str">
        <f>IF('[1]#source_data'!K10="","",CONCATENATE('[1]#fixed_data'!$B$2&amp;'[1]#source_data'!K10))</f>
        <v>360G-TrusthouseCF-9277</v>
      </c>
      <c r="B9" t="str">
        <f>IF('[1]#source_data'!K10="","","Grant to "&amp;'[1]#source_data'!D10)</f>
        <v>Grant to Eildon West Youth Hub (TD1 Youth Hub)</v>
      </c>
      <c r="C9" t="str">
        <f>IF('[1]#source_data'!K10="","",IF('[1]#source_data'!A10="","",'[1]#source_data'!A10))</f>
        <v>50% of running costs over 3-years for an Early Steps programme for young parents under 25 at a youth hub in the rural Scottish Borders.</v>
      </c>
      <c r="D9" t="str">
        <f>IF('[1]#source_data'!K10="","",'[1]#fixed_data'!$B$3)</f>
        <v>GBP</v>
      </c>
      <c r="E9" s="7">
        <f>IF('[1]#source_data'!K10="","",IF('[1]#source_data'!B10="","",'[1]#source_data'!B10))</f>
        <v>60000</v>
      </c>
      <c r="F9" s="8">
        <f>IF('[1]#source_data'!K10="","",IF('[1]#source_data'!C10="","",'[1]#source_data'!C10))</f>
        <v>44749</v>
      </c>
      <c r="G9" t="str">
        <f>IF('[1]#source_data'!K10="","",IF(AND(I9="",J9=""),'[1]#fixed_data'!$B$4&amp;'[1]#source_data'!J10,IF(I9="","GB-COH-"&amp;J9,IF(LEFT(I9,3)="NIC","GB-NIC-"&amp;SUBSTITUTE(I9,"NIC",""),IF(LEFT(I9,2)="SC","GB-SC-"&amp;I9,IF(AND(LEFT(I9,1)="1",LEN(I9)=6),"GB-NIC-"&amp;I9,"GB-CHC-"&amp;I9))))))</f>
        <v>GB-SC-SC022005</v>
      </c>
      <c r="H9" t="str">
        <f>IF('[1]#source_data'!K10="","",IF('[1]#source_data'!D10="","",'[1]#source_data'!D10))</f>
        <v>Eildon West Youth Hub (TD1 Youth Hub)</v>
      </c>
      <c r="I9" s="9" t="str">
        <f>IF('[1]#source_data'!K10="","",IF('[1]#source_data'!I10="","",IF('[1]#source_data'!F10="Not For Profit Organisation","",IF('[1]#source_data'!F10="Community Interest Company","",IF('[1]#source_data'!F10="Social Enterprise","",IF(LEFT('[1]#source_data'!I10,3)="NIC",SUBSTITUTE('[1]#source_data'!I10,"NIC",""),'[1]#source_data'!I10))))))</f>
        <v>SC022005</v>
      </c>
      <c r="J9" t="str">
        <f>IF('[1]#source_data'!K10="","",IF('[1]#source_data'!F10="Not For Profit Organisation",TEXT('[1]#source_data'!I10,"00000000"),IF('[1]#source_data'!F10="Community Interest Company",TEXT('[1]#source_data'!I10,"00000000"),IF('[1]#source_data'!F10="Social Enterprise",TEXT('[1]#source_data'!I10,"00000000"),""))))</f>
        <v/>
      </c>
      <c r="K9" t="str">
        <f>IF('[1]#source_data'!K10="","",IF('[1]#source_data'!F10="","",'[1]#source_data'!F10))</f>
        <v>Registered Charity</v>
      </c>
      <c r="L9" t="str">
        <f>IF('[1]#source_data'!K10="","",IF('[1]#source_data'!G10="","",'[1]#source_data'!G10))</f>
        <v>Galashiels</v>
      </c>
      <c r="M9" t="str">
        <f>IF('[1]#source_data'!K10="","",IF('[1]#source_data'!E10="","",'[1]#source_data'!E10))</f>
        <v>TD1 1BW</v>
      </c>
      <c r="N9" t="str">
        <f>IF('[1]#source_data'!K10="","",'[1]#fixed_data'!$B$5)</f>
        <v>GB-CHC-1063945</v>
      </c>
      <c r="O9" t="str">
        <f>IF('[1]#source_data'!K10="","",'[1]#fixed_data'!$B$6)</f>
        <v>Trusthouse Charitable Foundation</v>
      </c>
      <c r="P9" t="str">
        <f>IF('[1]#source_data'!K10="","",IF('[1]#source_data'!H10="","",'[1]#source_data'!H10))</f>
        <v>Major Grants</v>
      </c>
      <c r="Q9" s="10">
        <f>IF('[1]#source_data'!K10="","",'[1]#fixed_data'!$B$7)</f>
        <v>45135</v>
      </c>
      <c r="R9" t="str">
        <f>IF('[1]#source_data'!K10="","",'[1]#fixed_data'!$B$8)</f>
        <v>https://www.trusthousecharitablefoundation.org.uk/</v>
      </c>
    </row>
    <row r="10" spans="1:18" x14ac:dyDescent="0.35">
      <c r="A10" t="str">
        <f>IF('[1]#source_data'!K11="","",CONCATENATE('[1]#fixed_data'!$B$2&amp;'[1]#source_data'!K11))</f>
        <v>360G-TrusthouseCF-9377</v>
      </c>
      <c r="B10" t="str">
        <f>IF('[1]#source_data'!K11="","","Grant to "&amp;'[1]#source_data'!D11)</f>
        <v>Grant to Growing for Good CIC</v>
      </c>
      <c r="C10" t="str">
        <f>IF('[1]#source_data'!K11="","",IF('[1]#source_data'!A11="","",'[1]#source_data'!A11))</f>
        <v>Towards the running costs for a CIC providing horticultural training and employment opportunities to prisoners at HMP Downview in Kent.</v>
      </c>
      <c r="D10" t="str">
        <f>IF('[1]#source_data'!K11="","",'[1]#fixed_data'!$B$3)</f>
        <v>GBP</v>
      </c>
      <c r="E10" s="7">
        <f>IF('[1]#source_data'!K11="","",IF('[1]#source_data'!B11="","",'[1]#source_data'!B11))</f>
        <v>5000</v>
      </c>
      <c r="F10" s="8">
        <f>IF('[1]#source_data'!K11="","",IF('[1]#source_data'!C11="","",'[1]#source_data'!C11))</f>
        <v>44749</v>
      </c>
      <c r="G10" t="str">
        <f>IF('[1]#source_data'!K11="","",IF(AND(I10="",J10=""),'[1]#fixed_data'!$B$4&amp;'[1]#source_data'!J11,IF(I10="","GB-COH-"&amp;J10,IF(LEFT(I10,3)="NIC","GB-NIC-"&amp;SUBSTITUTE(I10,"NIC",""),IF(LEFT(I10,2)="SC","GB-SC-"&amp;I10,IF(AND(LEFT(I10,1)="1",LEN(I10)=6),"GB-NIC-"&amp;I10,"GB-CHC-"&amp;I10))))))</f>
        <v>GB-COH-12411648</v>
      </c>
      <c r="H10" t="str">
        <f>IF('[1]#source_data'!K11="","",IF('[1]#source_data'!D11="","",'[1]#source_data'!D11))</f>
        <v>Growing for Good CIC</v>
      </c>
      <c r="I10" s="9" t="str">
        <f>IF('[1]#source_data'!K11="","",IF('[1]#source_data'!I11="","",IF('[1]#source_data'!F11="Not For Profit Organisation","",IF('[1]#source_data'!F11="Community Interest Company","",IF('[1]#source_data'!F11="Social Enterprise","",IF(LEFT('[1]#source_data'!I11,3)="NIC",SUBSTITUTE('[1]#source_data'!I11,"NIC",""),'[1]#source_data'!I11))))))</f>
        <v/>
      </c>
      <c r="J10" t="str">
        <f>IF('[1]#source_data'!K11="","",IF('[1]#source_data'!F11="Not For Profit Organisation",TEXT('[1]#source_data'!I11,"00000000"),IF('[1]#source_data'!F11="Community Interest Company",TEXT('[1]#source_data'!I11,"00000000"),IF('[1]#source_data'!F11="Social Enterprise",TEXT('[1]#source_data'!I11,"00000000"),""))))</f>
        <v>12411648</v>
      </c>
      <c r="K10" t="str">
        <f>IF('[1]#source_data'!K11="","",IF('[1]#source_data'!F11="","",'[1]#source_data'!F11))</f>
        <v>Community Interest Company</v>
      </c>
      <c r="L10" t="str">
        <f>IF('[1]#source_data'!K11="","",IF('[1]#source_data'!G11="","",'[1]#source_data'!G11))</f>
        <v>Cranbrook</v>
      </c>
      <c r="M10" t="str">
        <f>IF('[1]#source_data'!K11="","",IF('[1]#source_data'!E11="","",'[1]#source_data'!E11))</f>
        <v>TN17 3HF</v>
      </c>
      <c r="N10" t="str">
        <f>IF('[1]#source_data'!K11="","",'[1]#fixed_data'!$B$5)</f>
        <v>GB-CHC-1063945</v>
      </c>
      <c r="O10" t="str">
        <f>IF('[1]#source_data'!K11="","",'[1]#fixed_data'!$B$6)</f>
        <v>Trusthouse Charitable Foundation</v>
      </c>
      <c r="P10" t="str">
        <f>IF('[1]#source_data'!K11="","",IF('[1]#source_data'!H11="","",'[1]#source_data'!H11))</f>
        <v>Trustee Nom Grants</v>
      </c>
      <c r="Q10" s="10">
        <f>IF('[1]#source_data'!K11="","",'[1]#fixed_data'!$B$7)</f>
        <v>45135</v>
      </c>
      <c r="R10" t="str">
        <f>IF('[1]#source_data'!K11="","",'[1]#fixed_data'!$B$8)</f>
        <v>https://www.trusthousecharitablefoundation.org.uk/</v>
      </c>
    </row>
    <row r="11" spans="1:18" x14ac:dyDescent="0.35">
      <c r="A11" t="str">
        <f>IF('[1]#source_data'!K12="","",CONCATENATE('[1]#fixed_data'!$B$2&amp;'[1]#source_data'!K12))</f>
        <v>360G-TrusthouseCF-9394</v>
      </c>
      <c r="B11" t="str">
        <f>IF('[1]#source_data'!K12="","","Grant to "&amp;'[1]#source_data'!D12)</f>
        <v>Grant to Blaze Arts</v>
      </c>
      <c r="C11" t="str">
        <f>IF('[1]#source_data'!K12="","",IF('[1]#source_data'!A12="","",'[1]#source_data'!A12))</f>
        <v>Towards the salary costs of a youth-led arts charity addressing the exclusion of young people from disadvantaged backgrounds from creative education and cultural opportunities in Lancashire’s rural areas and industrial towns.</v>
      </c>
      <c r="D11" t="str">
        <f>IF('[1]#source_data'!K12="","",'[1]#fixed_data'!$B$3)</f>
        <v>GBP</v>
      </c>
      <c r="E11" s="7">
        <f>IF('[1]#source_data'!K12="","",IF('[1]#source_data'!B12="","",'[1]#source_data'!B12))</f>
        <v>5000</v>
      </c>
      <c r="F11" s="8">
        <f>IF('[1]#source_data'!K12="","",IF('[1]#source_data'!C12="","",'[1]#source_data'!C12))</f>
        <v>44749</v>
      </c>
      <c r="G11" t="str">
        <f>IF('[1]#source_data'!K12="","",IF(AND(I11="",J11=""),'[1]#fixed_data'!$B$4&amp;'[1]#source_data'!J12,IF(I11="","GB-COH-"&amp;J11,IF(LEFT(I11,3)="NIC","GB-NIC-"&amp;SUBSTITUTE(I11,"NIC",""),IF(LEFT(I11,2)="SC","GB-SC-"&amp;I11,IF(AND(LEFT(I11,1)="1",LEN(I11)=6),"GB-NIC-"&amp;I11,"GB-CHC-"&amp;I11))))))</f>
        <v>GB-CHC-1179235</v>
      </c>
      <c r="H11" t="str">
        <f>IF('[1]#source_data'!K12="","",IF('[1]#source_data'!D12="","",'[1]#source_data'!D12))</f>
        <v>Blaze Arts</v>
      </c>
      <c r="I11" s="9">
        <f>IF('[1]#source_data'!K12="","",IF('[1]#source_data'!I12="","",IF('[1]#source_data'!F12="Not For Profit Organisation","",IF('[1]#source_data'!F12="Community Interest Company","",IF('[1]#source_data'!F12="Social Enterprise","",IF(LEFT('[1]#source_data'!I12,3)="NIC",SUBSTITUTE('[1]#source_data'!I12,"NIC",""),'[1]#source_data'!I12))))))</f>
        <v>1179235</v>
      </c>
      <c r="J11" t="str">
        <f>IF('[1]#source_data'!K12="","",IF('[1]#source_data'!F12="Not For Profit Organisation",TEXT('[1]#source_data'!I12,"00000000"),IF('[1]#source_data'!F12="Community Interest Company",TEXT('[1]#source_data'!I12,"00000000"),IF('[1]#source_data'!F12="Social Enterprise",TEXT('[1]#source_data'!I12,"00000000"),""))))</f>
        <v/>
      </c>
      <c r="K11" t="str">
        <f>IF('[1]#source_data'!K12="","",IF('[1]#source_data'!F12="","",'[1]#source_data'!F12))</f>
        <v>Charitable Incorporated Organisation</v>
      </c>
      <c r="L11" t="str">
        <f>IF('[1]#source_data'!K12="","",IF('[1]#source_data'!G12="","",'[1]#source_data'!G12))</f>
        <v>Burnley</v>
      </c>
      <c r="M11" t="str">
        <f>IF('[1]#source_data'!K12="","",IF('[1]#source_data'!E12="","",'[1]#source_data'!E12))</f>
        <v>BB11 2BD</v>
      </c>
      <c r="N11" t="str">
        <f>IF('[1]#source_data'!K12="","",'[1]#fixed_data'!$B$5)</f>
        <v>GB-CHC-1063945</v>
      </c>
      <c r="O11" t="str">
        <f>IF('[1]#source_data'!K12="","",'[1]#fixed_data'!$B$6)</f>
        <v>Trusthouse Charitable Foundation</v>
      </c>
      <c r="P11" t="str">
        <f>IF('[1]#source_data'!K12="","",IF('[1]#source_data'!H12="","",'[1]#source_data'!H12))</f>
        <v>Trustee Nom Grants</v>
      </c>
      <c r="Q11" s="10">
        <f>IF('[1]#source_data'!K12="","",'[1]#fixed_data'!$B$7)</f>
        <v>45135</v>
      </c>
      <c r="R11" t="str">
        <f>IF('[1]#source_data'!K12="","",'[1]#fixed_data'!$B$8)</f>
        <v>https://www.trusthousecharitablefoundation.org.uk/</v>
      </c>
    </row>
    <row r="12" spans="1:18" x14ac:dyDescent="0.35">
      <c r="A12" t="str">
        <f>IF('[1]#source_data'!K13="","",CONCATENATE('[1]#fixed_data'!$B$2&amp;'[1]#source_data'!K13))</f>
        <v>360G-TrusthouseCF-9411</v>
      </c>
      <c r="B12" t="str">
        <f>IF('[1]#source_data'!K13="","","Grant to "&amp;'[1]#source_data'!D13)</f>
        <v>Grant to IMS Prussia Cove (Amscordi Ltd)</v>
      </c>
      <c r="C12" t="str">
        <f>IF('[1]#source_data'!K13="","",IF('[1]#source_data'!A13="","",'[1]#source_data'!A13))</f>
        <v>Towards the running costs for a charity providing development opportunities to young musicians and bringing classical music to audiences in Cornwall.</v>
      </c>
      <c r="D12" t="str">
        <f>IF('[1]#source_data'!K13="","",'[1]#fixed_data'!$B$3)</f>
        <v>GBP</v>
      </c>
      <c r="E12" s="7">
        <f>IF('[1]#source_data'!K13="","",IF('[1]#source_data'!B13="","",'[1]#source_data'!B13))</f>
        <v>1000</v>
      </c>
      <c r="F12" s="8">
        <f>IF('[1]#source_data'!K13="","",IF('[1]#source_data'!C13="","",'[1]#source_data'!C13))</f>
        <v>44749</v>
      </c>
      <c r="G12" t="str">
        <f>IF('[1]#source_data'!K13="","",IF(AND(I12="",J12=""),'[1]#fixed_data'!$B$4&amp;'[1]#source_data'!J13,IF(I12="","GB-COH-"&amp;J12,IF(LEFT(I12,3)="NIC","GB-NIC-"&amp;SUBSTITUTE(I12,"NIC",""),IF(LEFT(I12,2)="SC","GB-SC-"&amp;I12,IF(AND(LEFT(I12,1)="1",LEN(I12)=6),"GB-NIC-"&amp;I12,"GB-CHC-"&amp;I12))))))</f>
        <v>GB-CHC-270204</v>
      </c>
      <c r="H12" t="str">
        <f>IF('[1]#source_data'!K13="","",IF('[1]#source_data'!D13="","",'[1]#source_data'!D13))</f>
        <v>IMS Prussia Cove (Amscordi Ltd)</v>
      </c>
      <c r="I12" s="9">
        <f>IF('[1]#source_data'!K13="","",IF('[1]#source_data'!I13="","",IF('[1]#source_data'!F13="Not For Profit Organisation","",IF('[1]#source_data'!F13="Community Interest Company","",IF('[1]#source_data'!F13="Social Enterprise","",IF(LEFT('[1]#source_data'!I13,3)="NIC",SUBSTITUTE('[1]#source_data'!I13,"NIC",""),'[1]#source_data'!I13))))))</f>
        <v>270204</v>
      </c>
      <c r="J12" t="str">
        <f>IF('[1]#source_data'!K13="","",IF('[1]#source_data'!F13="Not For Profit Organisation",TEXT('[1]#source_data'!I13,"00000000"),IF('[1]#source_data'!F13="Community Interest Company",TEXT('[1]#source_data'!I13,"00000000"),IF('[1]#source_data'!F13="Social Enterprise",TEXT('[1]#source_data'!I13,"00000000"),""))))</f>
        <v/>
      </c>
      <c r="K12" t="str">
        <f>IF('[1]#source_data'!K13="","",IF('[1]#source_data'!F13="","",'[1]#source_data'!F13))</f>
        <v>Registered Charity</v>
      </c>
      <c r="L12" t="str">
        <f>IF('[1]#source_data'!K13="","",IF('[1]#source_data'!G13="","",'[1]#source_data'!G13))</f>
        <v>London</v>
      </c>
      <c r="M12" t="str">
        <f>IF('[1]#source_data'!K13="","",IF('[1]#source_data'!E13="","",'[1]#source_data'!E13))</f>
        <v>SE1 7LG</v>
      </c>
      <c r="N12" t="str">
        <f>IF('[1]#source_data'!K13="","",'[1]#fixed_data'!$B$5)</f>
        <v>GB-CHC-1063945</v>
      </c>
      <c r="O12" t="str">
        <f>IF('[1]#source_data'!K13="","",'[1]#fixed_data'!$B$6)</f>
        <v>Trusthouse Charitable Foundation</v>
      </c>
      <c r="P12" t="str">
        <f>IF('[1]#source_data'!K13="","",IF('[1]#source_data'!H13="","",'[1]#source_data'!H13))</f>
        <v>Trustee Nom Grants</v>
      </c>
      <c r="Q12" s="10">
        <f>IF('[1]#source_data'!K13="","",'[1]#fixed_data'!$B$7)</f>
        <v>45135</v>
      </c>
      <c r="R12" t="str">
        <f>IF('[1]#source_data'!K13="","",'[1]#fixed_data'!$B$8)</f>
        <v>https://www.trusthousecharitablefoundation.org.uk/</v>
      </c>
    </row>
    <row r="13" spans="1:18" x14ac:dyDescent="0.35">
      <c r="A13" t="str">
        <f>IF('[1]#source_data'!K14="","",CONCATENATE('[1]#fixed_data'!$B$2&amp;'[1]#source_data'!K14))</f>
        <v>360G-TrusthouseCF-9376</v>
      </c>
      <c r="B13" t="str">
        <f>IF('[1]#source_data'!K14="","","Grant to "&amp;'[1]#source_data'!D14)</f>
        <v>Grant to Peninsula Trust Ltd</v>
      </c>
      <c r="C13" t="str">
        <f>IF('[1]#source_data'!K14="","",IF('[1]#source_data'!A14="","",'[1]#source_data'!A14))</f>
        <v>37% of the salary and running costs of a rural community hub in the locality of Millbrook, Cornwall.</v>
      </c>
      <c r="D13" t="str">
        <f>IF('[1]#source_data'!K14="","",'[1]#fixed_data'!$B$3)</f>
        <v>GBP</v>
      </c>
      <c r="E13" s="7">
        <f>IF('[1]#source_data'!K14="","",IF('[1]#source_data'!B14="","",'[1]#source_data'!B14))</f>
        <v>10000</v>
      </c>
      <c r="F13" s="8">
        <f>IF('[1]#source_data'!K14="","",IF('[1]#source_data'!C14="","",'[1]#source_data'!C14))</f>
        <v>44763</v>
      </c>
      <c r="G13" t="str">
        <f>IF('[1]#source_data'!K14="","",IF(AND(I13="",J13=""),'[1]#fixed_data'!$B$4&amp;'[1]#source_data'!J14,IF(I13="","GB-COH-"&amp;J13,IF(LEFT(I13,3)="NIC","GB-NIC-"&amp;SUBSTITUTE(I13,"NIC",""),IF(LEFT(I13,2)="SC","GB-SC-"&amp;I13,IF(AND(LEFT(I13,1)="1",LEN(I13)=6),"GB-NIC-"&amp;I13,"GB-CHC-"&amp;I13))))))</f>
        <v>GB-CHC-IP032339</v>
      </c>
      <c r="H13" t="str">
        <f>IF('[1]#source_data'!K14="","",IF('[1]#source_data'!D14="","",'[1]#source_data'!D14))</f>
        <v>Peninsula Trust Ltd</v>
      </c>
      <c r="I13" s="9" t="str">
        <f>IF('[1]#source_data'!K14="","",IF('[1]#source_data'!I14="","",IF('[1]#source_data'!F14="Not For Profit Organisation","",IF('[1]#source_data'!F14="Community Interest Company","",IF('[1]#source_data'!F14="Social Enterprise","",IF(LEFT('[1]#source_data'!I14,3)="NIC",SUBSTITUTE('[1]#source_data'!I14,"NIC",""),'[1]#source_data'!I14))))))</f>
        <v>IP032339</v>
      </c>
      <c r="J13" t="str">
        <f>IF('[1]#source_data'!K14="","",IF('[1]#source_data'!F14="Not For Profit Organisation",TEXT('[1]#source_data'!I14,"00000000"),IF('[1]#source_data'!F14="Community Interest Company",TEXT('[1]#source_data'!I14,"00000000"),IF('[1]#source_data'!F14="Social Enterprise",TEXT('[1]#source_data'!I14,"00000000"),""))))</f>
        <v/>
      </c>
      <c r="K13" t="str">
        <f>IF('[1]#source_data'!K14="","",IF('[1]#source_data'!F14="","",'[1]#source_data'!F14))</f>
        <v>Industrial and Provident Society</v>
      </c>
      <c r="L13" t="str">
        <f>IF('[1]#source_data'!K14="","",IF('[1]#source_data'!G14="","",'[1]#source_data'!G14))</f>
        <v>Torpoint</v>
      </c>
      <c r="M13" t="str">
        <f>IF('[1]#source_data'!K14="","",IF('[1]#source_data'!E14="","",'[1]#source_data'!E14))</f>
        <v>PL10 1AA</v>
      </c>
      <c r="N13" t="str">
        <f>IF('[1]#source_data'!K14="","",'[1]#fixed_data'!$B$5)</f>
        <v>GB-CHC-1063945</v>
      </c>
      <c r="O13" t="str">
        <f>IF('[1]#source_data'!K14="","",'[1]#fixed_data'!$B$6)</f>
        <v>Trusthouse Charitable Foundation</v>
      </c>
      <c r="P13" t="str">
        <f>IF('[1]#source_data'!K14="","",IF('[1]#source_data'!H14="","",'[1]#source_data'!H14))</f>
        <v>Small Grants</v>
      </c>
      <c r="Q13" s="10">
        <f>IF('[1]#source_data'!K14="","",'[1]#fixed_data'!$B$7)</f>
        <v>45135</v>
      </c>
      <c r="R13" t="str">
        <f>IF('[1]#source_data'!K14="","",'[1]#fixed_data'!$B$8)</f>
        <v>https://www.trusthousecharitablefoundation.org.uk/</v>
      </c>
    </row>
    <row r="14" spans="1:18" x14ac:dyDescent="0.35">
      <c r="A14" t="str">
        <f>IF('[1]#source_data'!K15="","",CONCATENATE('[1]#fixed_data'!$B$2&amp;'[1]#source_data'!K15))</f>
        <v>360G-TrusthouseCF-9402</v>
      </c>
      <c r="B14" t="str">
        <f>IF('[1]#source_data'!K15="","","Grant to "&amp;'[1]#source_data'!D15)</f>
        <v>Grant to Brighton PIP Ltd</v>
      </c>
      <c r="C14" t="str">
        <f>IF('[1]#source_data'!K15="","",IF('[1]#source_data'!A15="","",'[1]#source_data'!A15))</f>
        <v>10% of the core running costs for a charity delivering parent infant mental health support and therapeutic interventions in the locality of Moulsecoomb in Brighton.</v>
      </c>
      <c r="D14" t="str">
        <f>IF('[1]#source_data'!K15="","",'[1]#fixed_data'!$B$3)</f>
        <v>GBP</v>
      </c>
      <c r="E14" s="7">
        <f>IF('[1]#source_data'!K15="","",IF('[1]#source_data'!B15="","",'[1]#source_data'!B15))</f>
        <v>10000</v>
      </c>
      <c r="F14" s="8">
        <f>IF('[1]#source_data'!K15="","",IF('[1]#source_data'!C15="","",'[1]#source_data'!C15))</f>
        <v>44763</v>
      </c>
      <c r="G14" t="str">
        <f>IF('[1]#source_data'!K15="","",IF(AND(I14="",J14=""),'[1]#fixed_data'!$B$4&amp;'[1]#source_data'!J15,IF(I14="","GB-COH-"&amp;J14,IF(LEFT(I14,3)="NIC","GB-NIC-"&amp;SUBSTITUTE(I14,"NIC",""),IF(LEFT(I14,2)="SC","GB-SC-"&amp;I14,IF(AND(LEFT(I14,1)="1",LEN(I14)=6),"GB-NIC-"&amp;I14,"GB-CHC-"&amp;I14))))))</f>
        <v>GB-CHC-1177084</v>
      </c>
      <c r="H14" t="str">
        <f>IF('[1]#source_data'!K15="","",IF('[1]#source_data'!D15="","",'[1]#source_data'!D15))</f>
        <v>Brighton PIP Ltd</v>
      </c>
      <c r="I14" s="9">
        <f>IF('[1]#source_data'!K15="","",IF('[1]#source_data'!I15="","",IF('[1]#source_data'!F15="Not For Profit Organisation","",IF('[1]#source_data'!F15="Community Interest Company","",IF('[1]#source_data'!F15="Social Enterprise","",IF(LEFT('[1]#source_data'!I15,3)="NIC",SUBSTITUTE('[1]#source_data'!I15,"NIC",""),'[1]#source_data'!I15))))))</f>
        <v>1177084</v>
      </c>
      <c r="J14" t="str">
        <f>IF('[1]#source_data'!K15="","",IF('[1]#source_data'!F15="Not For Profit Organisation",TEXT('[1]#source_data'!I15,"00000000"),IF('[1]#source_data'!F15="Community Interest Company",TEXT('[1]#source_data'!I15,"00000000"),IF('[1]#source_data'!F15="Social Enterprise",TEXT('[1]#source_data'!I15,"00000000"),""))))</f>
        <v/>
      </c>
      <c r="K14" t="str">
        <f>IF('[1]#source_data'!K15="","",IF('[1]#source_data'!F15="","",'[1]#source_data'!F15))</f>
        <v>Registered Charity</v>
      </c>
      <c r="L14" t="str">
        <f>IF('[1]#source_data'!K15="","",IF('[1]#source_data'!G15="","",'[1]#source_data'!G15))</f>
        <v>Brighton</v>
      </c>
      <c r="M14" t="str">
        <f>IF('[1]#source_data'!K15="","",IF('[1]#source_data'!E15="","",'[1]#source_data'!E15))</f>
        <v>BN2 4SE</v>
      </c>
      <c r="N14" t="str">
        <f>IF('[1]#source_data'!K15="","",'[1]#fixed_data'!$B$5)</f>
        <v>GB-CHC-1063945</v>
      </c>
      <c r="O14" t="str">
        <f>IF('[1]#source_data'!K15="","",'[1]#fixed_data'!$B$6)</f>
        <v>Trusthouse Charitable Foundation</v>
      </c>
      <c r="P14" t="str">
        <f>IF('[1]#source_data'!K15="","",IF('[1]#source_data'!H15="","",'[1]#source_data'!H15))</f>
        <v>Small Grants</v>
      </c>
      <c r="Q14" s="10">
        <f>IF('[1]#source_data'!K15="","",'[1]#fixed_data'!$B$7)</f>
        <v>45135</v>
      </c>
      <c r="R14" t="str">
        <f>IF('[1]#source_data'!K15="","",'[1]#fixed_data'!$B$8)</f>
        <v>https://www.trusthousecharitablefoundation.org.uk/</v>
      </c>
    </row>
    <row r="15" spans="1:18" x14ac:dyDescent="0.35">
      <c r="A15" t="str">
        <f>IF('[1]#source_data'!K16="","",CONCATENATE('[1]#fixed_data'!$B$2&amp;'[1]#source_data'!K16))</f>
        <v>360G-TrusthouseCF-9385</v>
      </c>
      <c r="B15" t="str">
        <f>IF('[1]#source_data'!K16="","","Grant to "&amp;'[1]#source_data'!D16)</f>
        <v>Grant to Community &amp; Heritage CIC</v>
      </c>
      <c r="C15" t="str">
        <f>IF('[1]#source_data'!K16="","",IF('[1]#source_data'!A16="","",'[1]#source_data'!A16))</f>
        <v>31% of the running and salary costs for 'Sign In' a programme supporting deaf young people with life/employment skills and to reduce isolation.</v>
      </c>
      <c r="D15" t="str">
        <f>IF('[1]#source_data'!K16="","",'[1]#fixed_data'!$B$3)</f>
        <v>GBP</v>
      </c>
      <c r="E15" s="7">
        <f>IF('[1]#source_data'!K16="","",IF('[1]#source_data'!B16="","",'[1]#source_data'!B16))</f>
        <v>10000</v>
      </c>
      <c r="F15" s="8">
        <f>IF('[1]#source_data'!K16="","",IF('[1]#source_data'!C16="","",'[1]#source_data'!C16))</f>
        <v>44811</v>
      </c>
      <c r="G15" t="str">
        <f>IF('[1]#source_data'!K16="","",IF(AND(I15="",J15=""),'[1]#fixed_data'!$B$4&amp;'[1]#source_data'!J16,IF(I15="","GB-COH-"&amp;J15,IF(LEFT(I15,3)="NIC","GB-NIC-"&amp;SUBSTITUTE(I15,"NIC",""),IF(LEFT(I15,2)="SC","GB-SC-"&amp;I15,IF(AND(LEFT(I15,1)="1",LEN(I15)=6),"GB-NIC-"&amp;I15,"GB-CHC-"&amp;I15))))))</f>
        <v>GB-COH-12486125</v>
      </c>
      <c r="H15" t="str">
        <f>IF('[1]#source_data'!K16="","",IF('[1]#source_data'!D16="","",'[1]#source_data'!D16))</f>
        <v>Community &amp; Heritage CIC</v>
      </c>
      <c r="I15" s="9" t="str">
        <f>IF('[1]#source_data'!K16="","",IF('[1]#source_data'!I16="","",IF('[1]#source_data'!F16="Not For Profit Organisation","",IF('[1]#source_data'!F16="Community Interest Company","",IF('[1]#source_data'!F16="Social Enterprise","",IF(LEFT('[1]#source_data'!I16,3)="NIC",SUBSTITUTE('[1]#source_data'!I16,"NIC",""),'[1]#source_data'!I16))))))</f>
        <v/>
      </c>
      <c r="J15" t="str">
        <f>IF('[1]#source_data'!K16="","",IF('[1]#source_data'!F16="Not For Profit Organisation",TEXT('[1]#source_data'!I16,"00000000"),IF('[1]#source_data'!F16="Community Interest Company",TEXT('[1]#source_data'!I16,"00000000"),IF('[1]#source_data'!F16="Social Enterprise",TEXT('[1]#source_data'!I16,"00000000"),""))))</f>
        <v>12486125</v>
      </c>
      <c r="K15" t="str">
        <f>IF('[1]#source_data'!K16="","",IF('[1]#source_data'!F16="","",'[1]#source_data'!F16))</f>
        <v>Community Interest Company</v>
      </c>
      <c r="L15" t="str">
        <f>IF('[1]#source_data'!K16="","",IF('[1]#source_data'!G16="","",'[1]#source_data'!G16))</f>
        <v>Manchester</v>
      </c>
      <c r="M15" t="str">
        <f>IF('[1]#source_data'!K16="","",IF('[1]#source_data'!E16="","",'[1]#source_data'!E16))</f>
        <v>M13 9GH</v>
      </c>
      <c r="N15" t="str">
        <f>IF('[1]#source_data'!K16="","",'[1]#fixed_data'!$B$5)</f>
        <v>GB-CHC-1063945</v>
      </c>
      <c r="O15" t="str">
        <f>IF('[1]#source_data'!K16="","",'[1]#fixed_data'!$B$6)</f>
        <v>Trusthouse Charitable Foundation</v>
      </c>
      <c r="P15" t="str">
        <f>IF('[1]#source_data'!K16="","",IF('[1]#source_data'!H16="","",'[1]#source_data'!H16))</f>
        <v>Small Grants</v>
      </c>
      <c r="Q15" s="10">
        <f>IF('[1]#source_data'!K16="","",'[1]#fixed_data'!$B$7)</f>
        <v>45135</v>
      </c>
      <c r="R15" t="str">
        <f>IF('[1]#source_data'!K16="","",'[1]#fixed_data'!$B$8)</f>
        <v>https://www.trusthousecharitablefoundation.org.uk/</v>
      </c>
    </row>
    <row r="16" spans="1:18" x14ac:dyDescent="0.35">
      <c r="A16" t="str">
        <f>IF('[1]#source_data'!K17="","",CONCATENATE('[1]#fixed_data'!$B$2&amp;'[1]#source_data'!K17))</f>
        <v>360G-TrusthouseCF-9419</v>
      </c>
      <c r="B16" t="str">
        <f>IF('[1]#source_data'!K17="","","Grant to "&amp;'[1]#source_data'!D17)</f>
        <v>Grant to Counselling Plus Community (CPC)</v>
      </c>
      <c r="C16" t="str">
        <f>IF('[1]#source_data'!K17="","",IF('[1]#source_data'!A17="","",'[1]#source_data'!A17))</f>
        <v>25% of the running costs for a counselling service in Hastings.</v>
      </c>
      <c r="D16" t="str">
        <f>IF('[1]#source_data'!K17="","",'[1]#fixed_data'!$B$3)</f>
        <v>GBP</v>
      </c>
      <c r="E16" s="7">
        <f>IF('[1]#source_data'!K17="","",IF('[1]#source_data'!B17="","",'[1]#source_data'!B17))</f>
        <v>9860</v>
      </c>
      <c r="F16" s="8">
        <f>IF('[1]#source_data'!K17="","",IF('[1]#source_data'!C17="","",'[1]#source_data'!C17))</f>
        <v>44811</v>
      </c>
      <c r="G16" t="str">
        <f>IF('[1]#source_data'!K17="","",IF(AND(I16="",J16=""),'[1]#fixed_data'!$B$4&amp;'[1]#source_data'!J17,IF(I16="","GB-COH-"&amp;J16,IF(LEFT(I16,3)="NIC","GB-NIC-"&amp;SUBSTITUTE(I16,"NIC",""),IF(LEFT(I16,2)="SC","GB-SC-"&amp;I16,IF(AND(LEFT(I16,1)="1",LEN(I16)=6),"GB-NIC-"&amp;I16,"GB-CHC-"&amp;I16))))))</f>
        <v>GB-CHC-1168634</v>
      </c>
      <c r="H16" t="str">
        <f>IF('[1]#source_data'!K17="","",IF('[1]#source_data'!D17="","",'[1]#source_data'!D17))</f>
        <v>Counselling Plus Community (CPC)</v>
      </c>
      <c r="I16" s="9">
        <f>IF('[1]#source_data'!K17="","",IF('[1]#source_data'!I17="","",IF('[1]#source_data'!F17="Not For Profit Organisation","",IF('[1]#source_data'!F17="Community Interest Company","",IF('[1]#source_data'!F17="Social Enterprise","",IF(LEFT('[1]#source_data'!I17,3)="NIC",SUBSTITUTE('[1]#source_data'!I17,"NIC",""),'[1]#source_data'!I17))))))</f>
        <v>1168634</v>
      </c>
      <c r="J16" t="str">
        <f>IF('[1]#source_data'!K17="","",IF('[1]#source_data'!F17="Not For Profit Organisation",TEXT('[1]#source_data'!I17,"00000000"),IF('[1]#source_data'!F17="Community Interest Company",TEXT('[1]#source_data'!I17,"00000000"),IF('[1]#source_data'!F17="Social Enterprise",TEXT('[1]#source_data'!I17,"00000000"),""))))</f>
        <v/>
      </c>
      <c r="K16" t="str">
        <f>IF('[1]#source_data'!K17="","",IF('[1]#source_data'!F17="","",'[1]#source_data'!F17))</f>
        <v>Charitable Incorporated Organisation</v>
      </c>
      <c r="L16" t="str">
        <f>IF('[1]#source_data'!K17="","",IF('[1]#source_data'!G17="","",'[1]#source_data'!G17))</f>
        <v>Hastings</v>
      </c>
      <c r="M16" t="str">
        <f>IF('[1]#source_data'!K17="","",IF('[1]#source_data'!E17="","",'[1]#source_data'!E17))</f>
        <v>TN34 1EN</v>
      </c>
      <c r="N16" t="str">
        <f>IF('[1]#source_data'!K17="","",'[1]#fixed_data'!$B$5)</f>
        <v>GB-CHC-1063945</v>
      </c>
      <c r="O16" t="str">
        <f>IF('[1]#source_data'!K17="","",'[1]#fixed_data'!$B$6)</f>
        <v>Trusthouse Charitable Foundation</v>
      </c>
      <c r="P16" t="str">
        <f>IF('[1]#source_data'!K17="","",IF('[1]#source_data'!H17="","",'[1]#source_data'!H17))</f>
        <v>Small Grants</v>
      </c>
      <c r="Q16" s="10">
        <f>IF('[1]#source_data'!K17="","",'[1]#fixed_data'!$B$7)</f>
        <v>45135</v>
      </c>
      <c r="R16" t="str">
        <f>IF('[1]#source_data'!K17="","",'[1]#fixed_data'!$B$8)</f>
        <v>https://www.trusthousecharitablefoundation.org.uk/</v>
      </c>
    </row>
    <row r="17" spans="1:18" x14ac:dyDescent="0.35">
      <c r="A17" t="str">
        <f>IF('[1]#source_data'!K18="","",CONCATENATE('[1]#fixed_data'!$B$2&amp;'[1]#source_data'!K18))</f>
        <v>360G-TrusthouseCF-9425</v>
      </c>
      <c r="B17" t="str">
        <f>IF('[1]#source_data'!K18="","","Grant to "&amp;'[1]#source_data'!D18)</f>
        <v>Grant to Working Young CIC</v>
      </c>
      <c r="C17" t="str">
        <f>IF('[1]#source_data'!K18="","",IF('[1]#source_data'!A18="","",'[1]#source_data'!A18))</f>
        <v>45% of the running and salary costs for a CIC developing young people's employability skills through a bike repair programme in Hartcliffe, Bristol.</v>
      </c>
      <c r="D17" t="str">
        <f>IF('[1]#source_data'!K18="","",'[1]#fixed_data'!$B$3)</f>
        <v>GBP</v>
      </c>
      <c r="E17" s="7">
        <f>IF('[1]#source_data'!K18="","",IF('[1]#source_data'!B18="","",'[1]#source_data'!B18))</f>
        <v>9000</v>
      </c>
      <c r="F17" s="8">
        <f>IF('[1]#source_data'!K18="","",IF('[1]#source_data'!C18="","",'[1]#source_data'!C18))</f>
        <v>44811</v>
      </c>
      <c r="G17" t="str">
        <f>IF('[1]#source_data'!K18="","",IF(AND(I17="",J17=""),'[1]#fixed_data'!$B$4&amp;'[1]#source_data'!J18,IF(I17="","GB-COH-"&amp;J17,IF(LEFT(I17,3)="NIC","GB-NIC-"&amp;SUBSTITUTE(I17,"NIC",""),IF(LEFT(I17,2)="SC","GB-SC-"&amp;I17,IF(AND(LEFT(I17,1)="1",LEN(I17)=6),"GB-NIC-"&amp;I17,"GB-CHC-"&amp;I17))))))</f>
        <v>GB-COH-11587255</v>
      </c>
      <c r="H17" t="str">
        <f>IF('[1]#source_data'!K18="","",IF('[1]#source_data'!D18="","",'[1]#source_data'!D18))</f>
        <v>Working Young CIC</v>
      </c>
      <c r="I17" s="9" t="str">
        <f>IF('[1]#source_data'!K18="","",IF('[1]#source_data'!I18="","",IF('[1]#source_data'!F18="Not For Profit Organisation","",IF('[1]#source_data'!F18="Community Interest Company","",IF('[1]#source_data'!F18="Social Enterprise","",IF(LEFT('[1]#source_data'!I18,3)="NIC",SUBSTITUTE('[1]#source_data'!I18,"NIC",""),'[1]#source_data'!I18))))))</f>
        <v/>
      </c>
      <c r="J17" t="str">
        <f>IF('[1]#source_data'!K18="","",IF('[1]#source_data'!F18="Not For Profit Organisation",TEXT('[1]#source_data'!I18,"00000000"),IF('[1]#source_data'!F18="Community Interest Company",TEXT('[1]#source_data'!I18,"00000000"),IF('[1]#source_data'!F18="Social Enterprise",TEXT('[1]#source_data'!I18,"00000000"),""))))</f>
        <v>11587255</v>
      </c>
      <c r="K17" t="str">
        <f>IF('[1]#source_data'!K18="","",IF('[1]#source_data'!F18="","",'[1]#source_data'!F18))</f>
        <v>Community Interest Company</v>
      </c>
      <c r="L17" t="str">
        <f>IF('[1]#source_data'!K18="","",IF('[1]#source_data'!G18="","",'[1]#source_data'!G18))</f>
        <v>Bristol</v>
      </c>
      <c r="M17" t="str">
        <f>IF('[1]#source_data'!K18="","",IF('[1]#source_data'!E18="","",'[1]#source_data'!E18))</f>
        <v>BS13 0AF</v>
      </c>
      <c r="N17" t="str">
        <f>IF('[1]#source_data'!K18="","",'[1]#fixed_data'!$B$5)</f>
        <v>GB-CHC-1063945</v>
      </c>
      <c r="O17" t="str">
        <f>IF('[1]#source_data'!K18="","",'[1]#fixed_data'!$B$6)</f>
        <v>Trusthouse Charitable Foundation</v>
      </c>
      <c r="P17" t="str">
        <f>IF('[1]#source_data'!K18="","",IF('[1]#source_data'!H18="","",'[1]#source_data'!H18))</f>
        <v>Small Grants</v>
      </c>
      <c r="Q17" s="10">
        <f>IF('[1]#source_data'!K18="","",'[1]#fixed_data'!$B$7)</f>
        <v>45135</v>
      </c>
      <c r="R17" t="str">
        <f>IF('[1]#source_data'!K18="","",'[1]#fixed_data'!$B$8)</f>
        <v>https://www.trusthousecharitablefoundation.org.uk/</v>
      </c>
    </row>
    <row r="18" spans="1:18" x14ac:dyDescent="0.35">
      <c r="A18" t="str">
        <f>IF('[1]#source_data'!K19="","",CONCATENATE('[1]#fixed_data'!$B$2&amp;'[1]#source_data'!K19))</f>
        <v>360G-TrusthouseCF-9475</v>
      </c>
      <c r="B18" t="str">
        <f>IF('[1]#source_data'!K19="","","Grant to "&amp;'[1]#source_data'!D19)</f>
        <v>Grant to Ventnor Exchange</v>
      </c>
      <c r="C18" t="str">
        <f>IF('[1]#source_data'!K19="","",IF('[1]#source_data'!A19="","",'[1]#source_data'!A19))</f>
        <v>42% of the salary costs for a cultural hub in the rural town of Ventnor, Isle of Wight.</v>
      </c>
      <c r="D18" t="str">
        <f>IF('[1]#source_data'!K19="","",'[1]#fixed_data'!$B$3)</f>
        <v>GBP</v>
      </c>
      <c r="E18" s="7">
        <f>IF('[1]#source_data'!K19="","",IF('[1]#source_data'!B19="","",'[1]#source_data'!B19))</f>
        <v>9700</v>
      </c>
      <c r="F18" s="8">
        <f>IF('[1]#source_data'!K19="","",IF('[1]#source_data'!C19="","",'[1]#source_data'!C19))</f>
        <v>44845</v>
      </c>
      <c r="G18" t="str">
        <f>IF('[1]#source_data'!K19="","",IF(AND(I18="",J18=""),'[1]#fixed_data'!$B$4&amp;'[1]#source_data'!J19,IF(I18="","GB-COH-"&amp;J18,IF(LEFT(I18,3)="NIC","GB-NIC-"&amp;SUBSTITUTE(I18,"NIC",""),IF(LEFT(I18,2)="SC","GB-SC-"&amp;I18,IF(AND(LEFT(I18,1)="1",LEN(I18)=6),"GB-NIC-"&amp;I18,"GB-CHC-"&amp;I18))))))</f>
        <v>GB-COH-11338597</v>
      </c>
      <c r="H18" t="str">
        <f>IF('[1]#source_data'!K19="","",IF('[1]#source_data'!D19="","",'[1]#source_data'!D19))</f>
        <v>Ventnor Exchange</v>
      </c>
      <c r="I18" s="9" t="str">
        <f>IF('[1]#source_data'!K19="","",IF('[1]#source_data'!I19="","",IF('[1]#source_data'!F19="Not For Profit Organisation","",IF('[1]#source_data'!F19="Community Interest Company","",IF('[1]#source_data'!F19="Social Enterprise","",IF(LEFT('[1]#source_data'!I19,3)="NIC",SUBSTITUTE('[1]#source_data'!I19,"NIC",""),'[1]#source_data'!I19))))))</f>
        <v/>
      </c>
      <c r="J18" t="str">
        <f>IF('[1]#source_data'!K19="","",IF('[1]#source_data'!F19="Not For Profit Organisation",TEXT('[1]#source_data'!I19,"00000000"),IF('[1]#source_data'!F19="Community Interest Company",TEXT('[1]#source_data'!I19,"00000000"),IF('[1]#source_data'!F19="Social Enterprise",TEXT('[1]#source_data'!I19,"00000000"),""))))</f>
        <v>11338597</v>
      </c>
      <c r="K18" t="str">
        <f>IF('[1]#source_data'!K19="","",IF('[1]#source_data'!F19="","",'[1]#source_data'!F19))</f>
        <v>Community Interest Company</v>
      </c>
      <c r="L18" t="str">
        <f>IF('[1]#source_data'!K19="","",IF('[1]#source_data'!G19="","",'[1]#source_data'!G19))</f>
        <v>Ventnor</v>
      </c>
      <c r="M18" t="str">
        <f>IF('[1]#source_data'!K19="","",IF('[1]#source_data'!E19="","",'[1]#source_data'!E19))</f>
        <v>PO38 1SW</v>
      </c>
      <c r="N18" t="str">
        <f>IF('[1]#source_data'!K19="","",'[1]#fixed_data'!$B$5)</f>
        <v>GB-CHC-1063945</v>
      </c>
      <c r="O18" t="str">
        <f>IF('[1]#source_data'!K19="","",'[1]#fixed_data'!$B$6)</f>
        <v>Trusthouse Charitable Foundation</v>
      </c>
      <c r="P18" t="str">
        <f>IF('[1]#source_data'!K19="","",IF('[1]#source_data'!H19="","",'[1]#source_data'!H19))</f>
        <v>Small Grants</v>
      </c>
      <c r="Q18" s="10">
        <f>IF('[1]#source_data'!K19="","",'[1]#fixed_data'!$B$7)</f>
        <v>45135</v>
      </c>
      <c r="R18" t="str">
        <f>IF('[1]#source_data'!K19="","",'[1]#fixed_data'!$B$8)</f>
        <v>https://www.trusthousecharitablefoundation.org.uk/</v>
      </c>
    </row>
    <row r="19" spans="1:18" x14ac:dyDescent="0.35">
      <c r="A19" t="str">
        <f>IF('[1]#source_data'!K20="","",CONCATENATE('[1]#fixed_data'!$B$2&amp;'[1]#source_data'!K20))</f>
        <v>360G-TrusthouseCF-9492</v>
      </c>
      <c r="B19" t="str">
        <f>IF('[1]#source_data'!K20="","","Grant to "&amp;'[1]#source_data'!D20)</f>
        <v>Grant to New Heights Warren Farm Community Project</v>
      </c>
      <c r="C19" t="str">
        <f>IF('[1]#source_data'!K20="","",IF('[1]#source_data'!A20="","",'[1]#source_data'!A20))</f>
        <v>47% of the salary costs for a Volunteer Coordinator to expand support to isolated/ housebound people in the locality of Kingstanding, Birmingham.</v>
      </c>
      <c r="D19" t="str">
        <f>IF('[1]#source_data'!K20="","",'[1]#fixed_data'!$B$3)</f>
        <v>GBP</v>
      </c>
      <c r="E19" s="7">
        <f>IF('[1]#source_data'!K20="","",IF('[1]#source_data'!B20="","",'[1]#source_data'!B20))</f>
        <v>10000</v>
      </c>
      <c r="F19" s="8">
        <f>IF('[1]#source_data'!K20="","",IF('[1]#source_data'!C20="","",'[1]#source_data'!C20))</f>
        <v>44845</v>
      </c>
      <c r="G19" t="str">
        <f>IF('[1]#source_data'!K20="","",IF(AND(I19="",J19=""),'[1]#fixed_data'!$B$4&amp;'[1]#source_data'!J20,IF(I19="","GB-COH-"&amp;J19,IF(LEFT(I19,3)="NIC","GB-NIC-"&amp;SUBSTITUTE(I19,"NIC",""),IF(LEFT(I19,2)="SC","GB-SC-"&amp;I19,IF(AND(LEFT(I19,1)="1",LEN(I19)=6),"GB-NIC-"&amp;I19,"GB-CHC-"&amp;I19))))))</f>
        <v>GB-CHC-1196648</v>
      </c>
      <c r="H19" t="str">
        <f>IF('[1]#source_data'!K20="","",IF('[1]#source_data'!D20="","",'[1]#source_data'!D20))</f>
        <v>New Heights Warren Farm Community Project</v>
      </c>
      <c r="I19" s="9">
        <f>IF('[1]#source_data'!K20="","",IF('[1]#source_data'!I20="","",IF('[1]#source_data'!F20="Not For Profit Organisation","",IF('[1]#source_data'!F20="Community Interest Company","",IF('[1]#source_data'!F20="Social Enterprise","",IF(LEFT('[1]#source_data'!I20,3)="NIC",SUBSTITUTE('[1]#source_data'!I20,"NIC",""),'[1]#source_data'!I20))))))</f>
        <v>1196648</v>
      </c>
      <c r="J19" t="str">
        <f>IF('[1]#source_data'!K20="","",IF('[1]#source_data'!F20="Not For Profit Organisation",TEXT('[1]#source_data'!I20,"00000000"),IF('[1]#source_data'!F20="Community Interest Company",TEXT('[1]#source_data'!I20,"00000000"),IF('[1]#source_data'!F20="Social Enterprise",TEXT('[1]#source_data'!I20,"00000000"),""))))</f>
        <v/>
      </c>
      <c r="K19" t="str">
        <f>IF('[1]#source_data'!K20="","",IF('[1]#source_data'!F20="","",'[1]#source_data'!F20))</f>
        <v>Charitable Incorporated Organisation</v>
      </c>
      <c r="L19" t="str">
        <f>IF('[1]#source_data'!K20="","",IF('[1]#source_data'!G20="","",'[1]#source_data'!G20))</f>
        <v>Birmingham</v>
      </c>
      <c r="M19" t="str">
        <f>IF('[1]#source_data'!K20="","",IF('[1]#source_data'!E20="","",'[1]#source_data'!E20))</f>
        <v>B44 0QN</v>
      </c>
      <c r="N19" t="str">
        <f>IF('[1]#source_data'!K20="","",'[1]#fixed_data'!$B$5)</f>
        <v>GB-CHC-1063945</v>
      </c>
      <c r="O19" t="str">
        <f>IF('[1]#source_data'!K20="","",'[1]#fixed_data'!$B$6)</f>
        <v>Trusthouse Charitable Foundation</v>
      </c>
      <c r="P19" t="str">
        <f>IF('[1]#source_data'!K20="","",IF('[1]#source_data'!H20="","",'[1]#source_data'!H20))</f>
        <v>Small Grants</v>
      </c>
      <c r="Q19" s="10">
        <f>IF('[1]#source_data'!K20="","",'[1]#fixed_data'!$B$7)</f>
        <v>45135</v>
      </c>
      <c r="R19" t="str">
        <f>IF('[1]#source_data'!K20="","",'[1]#fixed_data'!$B$8)</f>
        <v>https://www.trusthousecharitablefoundation.org.uk/</v>
      </c>
    </row>
    <row r="20" spans="1:18" x14ac:dyDescent="0.35">
      <c r="A20" t="str">
        <f>IF('[1]#source_data'!K21="","",CONCATENATE('[1]#fixed_data'!$B$2&amp;'[1]#source_data'!K21))</f>
        <v>360G-TrusthouseCF-9504</v>
      </c>
      <c r="B20" t="str">
        <f>IF('[1]#source_data'!K21="","","Grant to "&amp;'[1]#source_data'!D21)</f>
        <v>Grant to Hand of Solace</v>
      </c>
      <c r="C20" t="str">
        <f>IF('[1]#source_data'!K21="","",IF('[1]#source_data'!A21="","",'[1]#source_data'!A21))</f>
        <v>47% of the salary costs for a young people's befriending service in Aberdeen, Scotland.</v>
      </c>
      <c r="D20" t="str">
        <f>IF('[1]#source_data'!K21="","",'[1]#fixed_data'!$B$3)</f>
        <v>GBP</v>
      </c>
      <c r="E20" s="7">
        <f>IF('[1]#source_data'!K21="","",IF('[1]#source_data'!B21="","",'[1]#source_data'!B21))</f>
        <v>8850</v>
      </c>
      <c r="F20" s="8">
        <f>IF('[1]#source_data'!K21="","",IF('[1]#source_data'!C21="","",'[1]#source_data'!C21))</f>
        <v>44845</v>
      </c>
      <c r="G20" t="str">
        <f>IF('[1]#source_data'!K21="","",IF(AND(I20="",J20=""),'[1]#fixed_data'!$B$4&amp;'[1]#source_data'!J21,IF(I20="","GB-COH-"&amp;J20,IF(LEFT(I20,3)="NIC","GB-NIC-"&amp;SUBSTITUTE(I20,"NIC",""),IF(LEFT(I20,2)="SC","GB-SC-"&amp;I20,IF(AND(LEFT(I20,1)="1",LEN(I20)=6),"GB-NIC-"&amp;I20,"GB-CHC-"&amp;I20))))))</f>
        <v>GB-SC-SC048192</v>
      </c>
      <c r="H20" t="str">
        <f>IF('[1]#source_data'!K21="","",IF('[1]#source_data'!D21="","",'[1]#source_data'!D21))</f>
        <v>Hand of Solace</v>
      </c>
      <c r="I20" s="9" t="str">
        <f>IF('[1]#source_data'!K21="","",IF('[1]#source_data'!I21="","",IF('[1]#source_data'!F21="Not For Profit Organisation","",IF('[1]#source_data'!F21="Community Interest Company","",IF('[1]#source_data'!F21="Social Enterprise","",IF(LEFT('[1]#source_data'!I21,3)="NIC",SUBSTITUTE('[1]#source_data'!I21,"NIC",""),'[1]#source_data'!I21))))))</f>
        <v>SC048192</v>
      </c>
      <c r="J20" t="str">
        <f>IF('[1]#source_data'!K21="","",IF('[1]#source_data'!F21="Not For Profit Organisation",TEXT('[1]#source_data'!I21,"00000000"),IF('[1]#source_data'!F21="Community Interest Company",TEXT('[1]#source_data'!I21,"00000000"),IF('[1]#source_data'!F21="Social Enterprise",TEXT('[1]#source_data'!I21,"00000000"),""))))</f>
        <v/>
      </c>
      <c r="K20" t="str">
        <f>IF('[1]#source_data'!K21="","",IF('[1]#source_data'!F21="","",'[1]#source_data'!F21))</f>
        <v>Charitable Incorporated Organisation</v>
      </c>
      <c r="L20" t="str">
        <f>IF('[1]#source_data'!K21="","",IF('[1]#source_data'!G21="","",'[1]#source_data'!G21))</f>
        <v>Aberdeen</v>
      </c>
      <c r="M20" t="str">
        <f>IF('[1]#source_data'!K21="","",IF('[1]#source_data'!E21="","",'[1]#source_data'!E21))</f>
        <v>AB21 9NG</v>
      </c>
      <c r="N20" t="str">
        <f>IF('[1]#source_data'!K21="","",'[1]#fixed_data'!$B$5)</f>
        <v>GB-CHC-1063945</v>
      </c>
      <c r="O20" t="str">
        <f>IF('[1]#source_data'!K21="","",'[1]#fixed_data'!$B$6)</f>
        <v>Trusthouse Charitable Foundation</v>
      </c>
      <c r="P20" t="str">
        <f>IF('[1]#source_data'!K21="","",IF('[1]#source_data'!H21="","",'[1]#source_data'!H21))</f>
        <v>Small Grants</v>
      </c>
      <c r="Q20" s="10">
        <f>IF('[1]#source_data'!K21="","",'[1]#fixed_data'!$B$7)</f>
        <v>45135</v>
      </c>
      <c r="R20" t="str">
        <f>IF('[1]#source_data'!K21="","",'[1]#fixed_data'!$B$8)</f>
        <v>https://www.trusthousecharitablefoundation.org.uk/</v>
      </c>
    </row>
    <row r="21" spans="1:18" x14ac:dyDescent="0.35">
      <c r="A21" t="str">
        <f>IF('[1]#source_data'!K22="","",CONCATENATE('[1]#fixed_data'!$B$2&amp;'[1]#source_data'!K22))</f>
        <v>360G-TrusthouseCF-9262</v>
      </c>
      <c r="B21" t="str">
        <f>IF('[1]#source_data'!K22="","","Grant to "&amp;'[1]#source_data'!D22)</f>
        <v>Grant to Three Spires Family Support Trust</v>
      </c>
      <c r="C21" t="str">
        <f>IF('[1]#source_data'!K22="","",IF('[1]#source_data'!A22="","",'[1]#source_data'!A22))</f>
        <v>50% of project costs over 3-years for a First 1000 Days parenting course at a family support charity in Coventry.</v>
      </c>
      <c r="D21" t="str">
        <f>IF('[1]#source_data'!K22="","",'[1]#fixed_data'!$B$3)</f>
        <v>GBP</v>
      </c>
      <c r="E21" s="7">
        <f>IF('[1]#source_data'!K22="","",IF('[1]#source_data'!B22="","",'[1]#source_data'!B22))</f>
        <v>71600</v>
      </c>
      <c r="F21" s="8">
        <f>IF('[1]#source_data'!K22="","",IF('[1]#source_data'!C22="","",'[1]#source_data'!C22))</f>
        <v>44861</v>
      </c>
      <c r="G21" t="str">
        <f>IF('[1]#source_data'!K22="","",IF(AND(I21="",J21=""),'[1]#fixed_data'!$B$4&amp;'[1]#source_data'!J22,IF(I21="","GB-COH-"&amp;J21,IF(LEFT(I21,3)="NIC","GB-NIC-"&amp;SUBSTITUTE(I21,"NIC",""),IF(LEFT(I21,2)="SC","GB-SC-"&amp;I21,IF(AND(LEFT(I21,1)="1",LEN(I21)=6),"GB-NIC-"&amp;I21,"GB-CHC-"&amp;I21))))))</f>
        <v>GB-CHC-1137825</v>
      </c>
      <c r="H21" t="str">
        <f>IF('[1]#source_data'!K22="","",IF('[1]#source_data'!D22="","",'[1]#source_data'!D22))</f>
        <v>Three Spires Family Support Trust</v>
      </c>
      <c r="I21" s="9">
        <f>IF('[1]#source_data'!K22="","",IF('[1]#source_data'!I22="","",IF('[1]#source_data'!F22="Not For Profit Organisation","",IF('[1]#source_data'!F22="Community Interest Company","",IF('[1]#source_data'!F22="Social Enterprise","",IF(LEFT('[1]#source_data'!I22,3)="NIC",SUBSTITUTE('[1]#source_data'!I22,"NIC",""),'[1]#source_data'!I22))))))</f>
        <v>1137825</v>
      </c>
      <c r="J21" t="str">
        <f>IF('[1]#source_data'!K22="","",IF('[1]#source_data'!F22="Not For Profit Organisation",TEXT('[1]#source_data'!I22,"00000000"),IF('[1]#source_data'!F22="Community Interest Company",TEXT('[1]#source_data'!I22,"00000000"),IF('[1]#source_data'!F22="Social Enterprise",TEXT('[1]#source_data'!I22,"00000000"),""))))</f>
        <v/>
      </c>
      <c r="K21" t="str">
        <f>IF('[1]#source_data'!K22="","",IF('[1]#source_data'!F22="","",'[1]#source_data'!F22))</f>
        <v>Registered Charity</v>
      </c>
      <c r="L21" t="str">
        <f>IF('[1]#source_data'!K22="","",IF('[1]#source_data'!G22="","",'[1]#source_data'!G22))</f>
        <v>Coventry</v>
      </c>
      <c r="M21" t="str">
        <f>IF('[1]#source_data'!K22="","",IF('[1]#source_data'!E22="","",'[1]#source_data'!E22))</f>
        <v>CV1 3HX</v>
      </c>
      <c r="N21" t="str">
        <f>IF('[1]#source_data'!K22="","",'[1]#fixed_data'!$B$5)</f>
        <v>GB-CHC-1063945</v>
      </c>
      <c r="O21" t="str">
        <f>IF('[1]#source_data'!K22="","",'[1]#fixed_data'!$B$6)</f>
        <v>Trusthouse Charitable Foundation</v>
      </c>
      <c r="P21" t="str">
        <f>IF('[1]#source_data'!K22="","",IF('[1]#source_data'!H22="","",'[1]#source_data'!H22))</f>
        <v>Major Grants</v>
      </c>
      <c r="Q21" s="10">
        <f>IF('[1]#source_data'!K22="","",'[1]#fixed_data'!$B$7)</f>
        <v>45135</v>
      </c>
      <c r="R21" t="str">
        <f>IF('[1]#source_data'!K22="","",'[1]#fixed_data'!$B$8)</f>
        <v>https://www.trusthousecharitablefoundation.org.uk/</v>
      </c>
    </row>
    <row r="22" spans="1:18" x14ac:dyDescent="0.35">
      <c r="A22" t="str">
        <f>IF('[1]#source_data'!K23="","",CONCATENATE('[1]#fixed_data'!$B$2&amp;'[1]#source_data'!K23))</f>
        <v>360G-TrusthouseCF-9319</v>
      </c>
      <c r="B22" t="str">
        <f>IF('[1]#source_data'!K23="","","Grant to "&amp;'[1]#source_data'!D23)</f>
        <v>Grant to Menscraft</v>
      </c>
      <c r="C22" t="str">
        <f>IF('[1]#source_data'!K23="","",IF('[1]#source_data'!A23="","",'[1]#source_data'!A23))</f>
        <v>25% of salaries and running costs over 3-years for a fathers programme to improve parenting and enhance the safety and wellbeing of children in Norwich, Norfolk.</v>
      </c>
      <c r="D22" t="str">
        <f>IF('[1]#source_data'!K23="","",'[1]#fixed_data'!$B$3)</f>
        <v>GBP</v>
      </c>
      <c r="E22" s="7">
        <f>IF('[1]#source_data'!K23="","",IF('[1]#source_data'!B23="","",'[1]#source_data'!B23))</f>
        <v>85418</v>
      </c>
      <c r="F22" s="8">
        <f>IF('[1]#source_data'!K23="","",IF('[1]#source_data'!C23="","",'[1]#source_data'!C23))</f>
        <v>44861</v>
      </c>
      <c r="G22" t="str">
        <f>IF('[1]#source_data'!K23="","",IF(AND(I22="",J22=""),'[1]#fixed_data'!$B$4&amp;'[1]#source_data'!J23,IF(I22="","GB-COH-"&amp;J22,IF(LEFT(I22,3)="NIC","GB-NIC-"&amp;SUBSTITUTE(I22,"NIC",""),IF(LEFT(I22,2)="SC","GB-SC-"&amp;I22,IF(AND(LEFT(I22,1)="1",LEN(I22)=6),"GB-NIC-"&amp;I22,"GB-CHC-"&amp;I22))))))</f>
        <v>GB-CHC-1188578</v>
      </c>
      <c r="H22" t="str">
        <f>IF('[1]#source_data'!K23="","",IF('[1]#source_data'!D23="","",'[1]#source_data'!D23))</f>
        <v>Menscraft</v>
      </c>
      <c r="I22" s="9">
        <f>IF('[1]#source_data'!K23="","",IF('[1]#source_data'!I23="","",IF('[1]#source_data'!F23="Not For Profit Organisation","",IF('[1]#source_data'!F23="Community Interest Company","",IF('[1]#source_data'!F23="Social Enterprise","",IF(LEFT('[1]#source_data'!I23,3)="NIC",SUBSTITUTE('[1]#source_data'!I23,"NIC",""),'[1]#source_data'!I23))))))</f>
        <v>1188578</v>
      </c>
      <c r="J22" t="str">
        <f>IF('[1]#source_data'!K23="","",IF('[1]#source_data'!F23="Not For Profit Organisation",TEXT('[1]#source_data'!I23,"00000000"),IF('[1]#source_data'!F23="Community Interest Company",TEXT('[1]#source_data'!I23,"00000000"),IF('[1]#source_data'!F23="Social Enterprise",TEXT('[1]#source_data'!I23,"00000000"),""))))</f>
        <v/>
      </c>
      <c r="K22" t="str">
        <f>IF('[1]#source_data'!K23="","",IF('[1]#source_data'!F23="","",'[1]#source_data'!F23))</f>
        <v>Charitable Incorporated Organisation</v>
      </c>
      <c r="L22" t="str">
        <f>IF('[1]#source_data'!K23="","",IF('[1]#source_data'!G23="","",'[1]#source_data'!G23))</f>
        <v>Norwich</v>
      </c>
      <c r="M22" t="str">
        <f>IF('[1]#source_data'!K23="","",IF('[1]#source_data'!E23="","",'[1]#source_data'!E23))</f>
        <v>NR3 1DE</v>
      </c>
      <c r="N22" t="str">
        <f>IF('[1]#source_data'!K23="","",'[1]#fixed_data'!$B$5)</f>
        <v>GB-CHC-1063945</v>
      </c>
      <c r="O22" t="str">
        <f>IF('[1]#source_data'!K23="","",'[1]#fixed_data'!$B$6)</f>
        <v>Trusthouse Charitable Foundation</v>
      </c>
      <c r="P22" t="str">
        <f>IF('[1]#source_data'!K23="","",IF('[1]#source_data'!H23="","",'[1]#source_data'!H23))</f>
        <v>Major Grants</v>
      </c>
      <c r="Q22" s="10">
        <f>IF('[1]#source_data'!K23="","",'[1]#fixed_data'!$B$7)</f>
        <v>45135</v>
      </c>
      <c r="R22" t="str">
        <f>IF('[1]#source_data'!K23="","",'[1]#fixed_data'!$B$8)</f>
        <v>https://www.trusthousecharitablefoundation.org.uk/</v>
      </c>
    </row>
    <row r="23" spans="1:18" x14ac:dyDescent="0.35">
      <c r="A23" t="str">
        <f>IF('[1]#source_data'!K24="","",CONCATENATE('[1]#fixed_data'!$B$2&amp;'[1]#source_data'!K24))</f>
        <v>360G-TrusthouseCF-9320</v>
      </c>
      <c r="B23" t="str">
        <f>IF('[1]#source_data'!K24="","","Grant to "&amp;'[1]#source_data'!D24)</f>
        <v>Grant to South Cheshire CLASP</v>
      </c>
      <c r="C23" t="str">
        <f>IF('[1]#source_data'!K24="","",IF('[1]#source_data'!A24="","",'[1]#source_data'!A24))</f>
        <v>50% of salary over 3-years for the Chief Executive Officer and Funding Manager at a charity supporting lone parents and their children in Crewe, Cheshire.</v>
      </c>
      <c r="D23" t="str">
        <f>IF('[1]#source_data'!K24="","",'[1]#fixed_data'!$B$3)</f>
        <v>GBP</v>
      </c>
      <c r="E23" s="7">
        <f>IF('[1]#source_data'!K24="","",IF('[1]#source_data'!B24="","",'[1]#source_data'!B24))</f>
        <v>58875</v>
      </c>
      <c r="F23" s="8">
        <f>IF('[1]#source_data'!K24="","",IF('[1]#source_data'!C24="","",'[1]#source_data'!C24))</f>
        <v>44861</v>
      </c>
      <c r="G23" t="str">
        <f>IF('[1]#source_data'!K24="","",IF(AND(I23="",J23=""),'[1]#fixed_data'!$B$4&amp;'[1]#source_data'!J24,IF(I23="","GB-COH-"&amp;J23,IF(LEFT(I23,3)="NIC","GB-NIC-"&amp;SUBSTITUTE(I23,"NIC",""),IF(LEFT(I23,2)="SC","GB-SC-"&amp;I23,IF(AND(LEFT(I23,1)="1",LEN(I23)=6),"GB-NIC-"&amp;I23,"GB-CHC-"&amp;I23))))))</f>
        <v>GB-CHC-1188608</v>
      </c>
      <c r="H23" t="str">
        <f>IF('[1]#source_data'!K24="","",IF('[1]#source_data'!D24="","",'[1]#source_data'!D24))</f>
        <v>South Cheshire CLASP</v>
      </c>
      <c r="I23" s="9">
        <f>IF('[1]#source_data'!K24="","",IF('[1]#source_data'!I24="","",IF('[1]#source_data'!F24="Not For Profit Organisation","",IF('[1]#source_data'!F24="Community Interest Company","",IF('[1]#source_data'!F24="Social Enterprise","",IF(LEFT('[1]#source_data'!I24,3)="NIC",SUBSTITUTE('[1]#source_data'!I24,"NIC",""),'[1]#source_data'!I24))))))</f>
        <v>1188608</v>
      </c>
      <c r="J23" t="str">
        <f>IF('[1]#source_data'!K24="","",IF('[1]#source_data'!F24="Not For Profit Organisation",TEXT('[1]#source_data'!I24,"00000000"),IF('[1]#source_data'!F24="Community Interest Company",TEXT('[1]#source_data'!I24,"00000000"),IF('[1]#source_data'!F24="Social Enterprise",TEXT('[1]#source_data'!I24,"00000000"),""))))</f>
        <v/>
      </c>
      <c r="K23" t="str">
        <f>IF('[1]#source_data'!K24="","",IF('[1]#source_data'!F24="","",'[1]#source_data'!F24))</f>
        <v>Charitable Incorporated Organisation</v>
      </c>
      <c r="L23" t="str">
        <f>IF('[1]#source_data'!K24="","",IF('[1]#source_data'!G24="","",'[1]#source_data'!G24))</f>
        <v>Cheshire</v>
      </c>
      <c r="M23" t="str">
        <f>IF('[1]#source_data'!K24="","",IF('[1]#source_data'!E24="","",'[1]#source_data'!E24))</f>
        <v>CW1 2QA</v>
      </c>
      <c r="N23" t="str">
        <f>IF('[1]#source_data'!K24="","",'[1]#fixed_data'!$B$5)</f>
        <v>GB-CHC-1063945</v>
      </c>
      <c r="O23" t="str">
        <f>IF('[1]#source_data'!K24="","",'[1]#fixed_data'!$B$6)</f>
        <v>Trusthouse Charitable Foundation</v>
      </c>
      <c r="P23" t="str">
        <f>IF('[1]#source_data'!K24="","",IF('[1]#source_data'!H24="","",'[1]#source_data'!H24))</f>
        <v>Major Grants</v>
      </c>
      <c r="Q23" s="10">
        <f>IF('[1]#source_data'!K24="","",'[1]#fixed_data'!$B$7)</f>
        <v>45135</v>
      </c>
      <c r="R23" t="str">
        <f>IF('[1]#source_data'!K24="","",'[1]#fixed_data'!$B$8)</f>
        <v>https://www.trusthousecharitablefoundation.org.uk/</v>
      </c>
    </row>
    <row r="24" spans="1:18" x14ac:dyDescent="0.35">
      <c r="A24" t="str">
        <f>IF('[1]#source_data'!K25="","",CONCATENATE('[1]#fixed_data'!$B$2&amp;'[1]#source_data'!K25))</f>
        <v>360G-TrusthouseCF-9355</v>
      </c>
      <c r="B24" t="str">
        <f>IF('[1]#source_data'!K25="","","Grant to "&amp;'[1]#source_data'!D25)</f>
        <v>Grant to Warm Hut UK</v>
      </c>
      <c r="C24" t="str">
        <f>IF('[1]#source_data'!K25="","",IF('[1]#source_data'!A25="","",'[1]#source_data'!A25))</f>
        <v>30% of salary and running costs over 3-years for a charity supporting African migrant and refugee families in Salford, Gtr Manchester.</v>
      </c>
      <c r="D24" t="str">
        <f>IF('[1]#source_data'!K25="","",'[1]#fixed_data'!$B$3)</f>
        <v>GBP</v>
      </c>
      <c r="E24" s="7">
        <f>IF('[1]#source_data'!K25="","",IF('[1]#source_data'!B25="","",'[1]#source_data'!B25))</f>
        <v>60000</v>
      </c>
      <c r="F24" s="8">
        <f>IF('[1]#source_data'!K25="","",IF('[1]#source_data'!C25="","",'[1]#source_data'!C25))</f>
        <v>44861</v>
      </c>
      <c r="G24" t="str">
        <f>IF('[1]#source_data'!K25="","",IF(AND(I24="",J24=""),'[1]#fixed_data'!$B$4&amp;'[1]#source_data'!J25,IF(I24="","GB-COH-"&amp;J24,IF(LEFT(I24,3)="NIC","GB-NIC-"&amp;SUBSTITUTE(I24,"NIC",""),IF(LEFT(I24,2)="SC","GB-SC-"&amp;I24,IF(AND(LEFT(I24,1)="1",LEN(I24)=6),"GB-NIC-"&amp;I24,"GB-CHC-"&amp;I24))))))</f>
        <v>GB-CHC-1138445</v>
      </c>
      <c r="H24" t="str">
        <f>IF('[1]#source_data'!K25="","",IF('[1]#source_data'!D25="","",'[1]#source_data'!D25))</f>
        <v>Warm Hut UK</v>
      </c>
      <c r="I24" s="9">
        <f>IF('[1]#source_data'!K25="","",IF('[1]#source_data'!I25="","",IF('[1]#source_data'!F25="Not For Profit Organisation","",IF('[1]#source_data'!F25="Community Interest Company","",IF('[1]#source_data'!F25="Social Enterprise","",IF(LEFT('[1]#source_data'!I25,3)="NIC",SUBSTITUTE('[1]#source_data'!I25,"NIC",""),'[1]#source_data'!I25))))))</f>
        <v>1138445</v>
      </c>
      <c r="J24" t="str">
        <f>IF('[1]#source_data'!K25="","",IF('[1]#source_data'!F25="Not For Profit Organisation",TEXT('[1]#source_data'!I25,"00000000"),IF('[1]#source_data'!F25="Community Interest Company",TEXT('[1]#source_data'!I25,"00000000"),IF('[1]#source_data'!F25="Social Enterprise",TEXT('[1]#source_data'!I25,"00000000"),""))))</f>
        <v/>
      </c>
      <c r="K24" t="str">
        <f>IF('[1]#source_data'!K25="","",IF('[1]#source_data'!F25="","",'[1]#source_data'!F25))</f>
        <v>Registered Charity</v>
      </c>
      <c r="L24" t="str">
        <f>IF('[1]#source_data'!K25="","",IF('[1]#source_data'!G25="","",'[1]#source_data'!G25))</f>
        <v>Salford</v>
      </c>
      <c r="M24" t="str">
        <f>IF('[1]#source_data'!K25="","",IF('[1]#source_data'!E25="","",'[1]#source_data'!E25))</f>
        <v>M6 5FW</v>
      </c>
      <c r="N24" t="str">
        <f>IF('[1]#source_data'!K25="","",'[1]#fixed_data'!$B$5)</f>
        <v>GB-CHC-1063945</v>
      </c>
      <c r="O24" t="str">
        <f>IF('[1]#source_data'!K25="","",'[1]#fixed_data'!$B$6)</f>
        <v>Trusthouse Charitable Foundation</v>
      </c>
      <c r="P24" t="str">
        <f>IF('[1]#source_data'!K25="","",IF('[1]#source_data'!H25="","",'[1]#source_data'!H25))</f>
        <v>Major Grants</v>
      </c>
      <c r="Q24" s="10">
        <f>IF('[1]#source_data'!K25="","",'[1]#fixed_data'!$B$7)</f>
        <v>45135</v>
      </c>
      <c r="R24" t="str">
        <f>IF('[1]#source_data'!K25="","",'[1]#fixed_data'!$B$8)</f>
        <v>https://www.trusthousecharitablefoundation.org.uk/</v>
      </c>
    </row>
    <row r="25" spans="1:18" x14ac:dyDescent="0.35">
      <c r="A25" t="str">
        <f>IF('[1]#source_data'!K26="","",CONCATENATE('[1]#fixed_data'!$B$2&amp;'[1]#source_data'!K26))</f>
        <v>360G-TrusthouseCF-9360</v>
      </c>
      <c r="B25" t="str">
        <f>IF('[1]#source_data'!K26="","","Grant to "&amp;'[1]#source_data'!D26)</f>
        <v>Grant to Valley Project</v>
      </c>
      <c r="C25" t="str">
        <f>IF('[1]#source_data'!K26="","",IF('[1]#source_data'!A26="","",'[1]#source_data'!A26))</f>
        <v>17% of salaries and running costs fover 3-years for an adventure playground that supports families the community of Holmewood, South Bradford.</v>
      </c>
      <c r="D25" t="str">
        <f>IF('[1]#source_data'!K26="","",'[1]#fixed_data'!$B$3)</f>
        <v>GBP</v>
      </c>
      <c r="E25" s="7">
        <f>IF('[1]#source_data'!K26="","",IF('[1]#source_data'!B26="","",'[1]#source_data'!B26))</f>
        <v>90000</v>
      </c>
      <c r="F25" s="8">
        <f>IF('[1]#source_data'!K26="","",IF('[1]#source_data'!C26="","",'[1]#source_data'!C26))</f>
        <v>44861</v>
      </c>
      <c r="G25" t="str">
        <f>IF('[1]#source_data'!K26="","",IF(AND(I25="",J25=""),'[1]#fixed_data'!$B$4&amp;'[1]#source_data'!J26,IF(I25="","GB-COH-"&amp;J25,IF(LEFT(I25,3)="NIC","GB-NIC-"&amp;SUBSTITUTE(I25,"NIC",""),IF(LEFT(I25,2)="SC","GB-SC-"&amp;I25,IF(AND(LEFT(I25,1)="1",LEN(I25)=6),"GB-NIC-"&amp;I25,"GB-CHC-"&amp;I25))))))</f>
        <v>GB-CHC-1182026</v>
      </c>
      <c r="H25" t="str">
        <f>IF('[1]#source_data'!K26="","",IF('[1]#source_data'!D26="","",'[1]#source_data'!D26))</f>
        <v>Valley Project</v>
      </c>
      <c r="I25" s="9">
        <f>IF('[1]#source_data'!K26="","",IF('[1]#source_data'!I26="","",IF('[1]#source_data'!F26="Not For Profit Organisation","",IF('[1]#source_data'!F26="Community Interest Company","",IF('[1]#source_data'!F26="Social Enterprise","",IF(LEFT('[1]#source_data'!I26,3)="NIC",SUBSTITUTE('[1]#source_data'!I26,"NIC",""),'[1]#source_data'!I26))))))</f>
        <v>1182026</v>
      </c>
      <c r="J25" t="str">
        <f>IF('[1]#source_data'!K26="","",IF('[1]#source_data'!F26="Not For Profit Organisation",TEXT('[1]#source_data'!I26,"00000000"),IF('[1]#source_data'!F26="Community Interest Company",TEXT('[1]#source_data'!I26,"00000000"),IF('[1]#source_data'!F26="Social Enterprise",TEXT('[1]#source_data'!I26,"00000000"),""))))</f>
        <v/>
      </c>
      <c r="K25" t="str">
        <f>IF('[1]#source_data'!K26="","",IF('[1]#source_data'!F26="","",'[1]#source_data'!F26))</f>
        <v>Charitable Incorporated Organisation</v>
      </c>
      <c r="L25" t="str">
        <f>IF('[1]#source_data'!K26="","",IF('[1]#source_data'!G26="","",'[1]#source_data'!G26))</f>
        <v>Bradford</v>
      </c>
      <c r="M25" t="str">
        <f>IF('[1]#source_data'!K26="","",IF('[1]#source_data'!E26="","",'[1]#source_data'!E26))</f>
        <v>BD4 0FJ</v>
      </c>
      <c r="N25" t="str">
        <f>IF('[1]#source_data'!K26="","",'[1]#fixed_data'!$B$5)</f>
        <v>GB-CHC-1063945</v>
      </c>
      <c r="O25" t="str">
        <f>IF('[1]#source_data'!K26="","",'[1]#fixed_data'!$B$6)</f>
        <v>Trusthouse Charitable Foundation</v>
      </c>
      <c r="P25" t="str">
        <f>IF('[1]#source_data'!K26="","",IF('[1]#source_data'!H26="","",'[1]#source_data'!H26))</f>
        <v>Major Grants</v>
      </c>
      <c r="Q25" s="10">
        <f>IF('[1]#source_data'!K26="","",'[1]#fixed_data'!$B$7)</f>
        <v>45135</v>
      </c>
      <c r="R25" t="str">
        <f>IF('[1]#source_data'!K26="","",'[1]#fixed_data'!$B$8)</f>
        <v>https://www.trusthousecharitablefoundation.org.uk/</v>
      </c>
    </row>
    <row r="26" spans="1:18" x14ac:dyDescent="0.35">
      <c r="A26" t="str">
        <f>IF('[1]#source_data'!K27="","",CONCATENATE('[1]#fixed_data'!$B$2&amp;'[1]#source_data'!K27))</f>
        <v>360G-TrusthouseCF-9399</v>
      </c>
      <c r="B26" t="str">
        <f>IF('[1]#source_data'!K27="","","Grant to "&amp;'[1]#source_data'!D27)</f>
        <v>Grant to Amma Birth Companions</v>
      </c>
      <c r="C26" t="str">
        <f>IF('[1]#source_data'!K27="","",IF('[1]#source_data'!A27="","",'[1]#source_data'!A27))</f>
        <v>25% of running costs over 3-years for Family Peer Support and parenting workshops at a charity supporting asylum seekers in Glasgow.</v>
      </c>
      <c r="D26" t="str">
        <f>IF('[1]#source_data'!K27="","",'[1]#fixed_data'!$B$3)</f>
        <v>GBP</v>
      </c>
      <c r="E26" s="7">
        <f>IF('[1]#source_data'!K27="","",IF('[1]#source_data'!B27="","",'[1]#source_data'!B27))</f>
        <v>100000</v>
      </c>
      <c r="F26" s="8">
        <f>IF('[1]#source_data'!K27="","",IF('[1]#source_data'!C27="","",'[1]#source_data'!C27))</f>
        <v>44861</v>
      </c>
      <c r="G26" t="str">
        <f>IF('[1]#source_data'!K27="","",IF(AND(I26="",J26=""),'[1]#fixed_data'!$B$4&amp;'[1]#source_data'!J27,IF(I26="","GB-COH-"&amp;J26,IF(LEFT(I26,3)="NIC","GB-NIC-"&amp;SUBSTITUTE(I26,"NIC",""),IF(LEFT(I26,2)="SC","GB-SC-"&amp;I26,IF(AND(LEFT(I26,1)="1",LEN(I26)=6),"GB-NIC-"&amp;I26,"GB-CHC-"&amp;I26))))))</f>
        <v>GB-SC-SC049280</v>
      </c>
      <c r="H26" t="str">
        <f>IF('[1]#source_data'!K27="","",IF('[1]#source_data'!D27="","",'[1]#source_data'!D27))</f>
        <v>Amma Birth Companions</v>
      </c>
      <c r="I26" s="9" t="str">
        <f>IF('[1]#source_data'!K27="","",IF('[1]#source_data'!I27="","",IF('[1]#source_data'!F27="Not For Profit Organisation","",IF('[1]#source_data'!F27="Community Interest Company","",IF('[1]#source_data'!F27="Social Enterprise","",IF(LEFT('[1]#source_data'!I27,3)="NIC",SUBSTITUTE('[1]#source_data'!I27,"NIC",""),'[1]#source_data'!I27))))))</f>
        <v>SC049280</v>
      </c>
      <c r="J26" t="str">
        <f>IF('[1]#source_data'!K27="","",IF('[1]#source_data'!F27="Not For Profit Organisation",TEXT('[1]#source_data'!I27,"00000000"),IF('[1]#source_data'!F27="Community Interest Company",TEXT('[1]#source_data'!I27,"00000000"),IF('[1]#source_data'!F27="Social Enterprise",TEXT('[1]#source_data'!I27,"00000000"),""))))</f>
        <v/>
      </c>
      <c r="K26" t="str">
        <f>IF('[1]#source_data'!K27="","",IF('[1]#source_data'!F27="","",'[1]#source_data'!F27))</f>
        <v>Registered Charity</v>
      </c>
      <c r="L26" t="str">
        <f>IF('[1]#source_data'!K27="","",IF('[1]#source_data'!G27="","",'[1]#source_data'!G27))</f>
        <v>Glasgow</v>
      </c>
      <c r="M26" t="str">
        <f>IF('[1]#source_data'!K27="","",IF('[1]#source_data'!E27="","",'[1]#source_data'!E27))</f>
        <v>G2 6HJ</v>
      </c>
      <c r="N26" t="str">
        <f>IF('[1]#source_data'!K27="","",'[1]#fixed_data'!$B$5)</f>
        <v>GB-CHC-1063945</v>
      </c>
      <c r="O26" t="str">
        <f>IF('[1]#source_data'!K27="","",'[1]#fixed_data'!$B$6)</f>
        <v>Trusthouse Charitable Foundation</v>
      </c>
      <c r="P26" t="str">
        <f>IF('[1]#source_data'!K27="","",IF('[1]#source_data'!H27="","",'[1]#source_data'!H27))</f>
        <v>Major Grants</v>
      </c>
      <c r="Q26" s="10">
        <f>IF('[1]#source_data'!K27="","",'[1]#fixed_data'!$B$7)</f>
        <v>45135</v>
      </c>
      <c r="R26" t="str">
        <f>IF('[1]#source_data'!K27="","",'[1]#fixed_data'!$B$8)</f>
        <v>https://www.trusthousecharitablefoundation.org.uk/</v>
      </c>
    </row>
    <row r="27" spans="1:18" x14ac:dyDescent="0.35">
      <c r="A27" t="str">
        <f>IF('[1]#source_data'!K28="","",CONCATENATE('[1]#fixed_data'!$B$2&amp;'[1]#source_data'!K28))</f>
        <v>360G-TrusthouseCF-9420</v>
      </c>
      <c r="B27" t="str">
        <f>IF('[1]#source_data'!K28="","","Grant to "&amp;'[1]#source_data'!D28)</f>
        <v>Grant to Louise Project</v>
      </c>
      <c r="C27" t="str">
        <f>IF('[1]#source_data'!K28="","",IF('[1]#source_data'!A28="","",'[1]#source_data'!A28))</f>
        <v>43% of costs over 3-years for a project to support young Roma mothers with children struggling with severe poverty in Glasgow, Scotland.</v>
      </c>
      <c r="D27" t="str">
        <f>IF('[1]#source_data'!K28="","",'[1]#fixed_data'!$B$3)</f>
        <v>GBP</v>
      </c>
      <c r="E27" s="7">
        <f>IF('[1]#source_data'!K28="","",IF('[1]#source_data'!B28="","",'[1]#source_data'!B28))</f>
        <v>63000</v>
      </c>
      <c r="F27" s="8">
        <f>IF('[1]#source_data'!K28="","",IF('[1]#source_data'!C28="","",'[1]#source_data'!C28))</f>
        <v>44861</v>
      </c>
      <c r="G27" t="str">
        <f>IF('[1]#source_data'!K28="","",IF(AND(I27="",J27=""),'[1]#fixed_data'!$B$4&amp;'[1]#source_data'!J28,IF(I27="","GB-COH-"&amp;J27,IF(LEFT(I27,3)="NIC","GB-NIC-"&amp;SUBSTITUTE(I27,"NIC",""),IF(LEFT(I27,2)="SC","GB-SC-"&amp;I27,IF(AND(LEFT(I27,1)="1",LEN(I27)=6),"GB-NIC-"&amp;I27,"GB-CHC-"&amp;I27))))))</f>
        <v>GB-SC-SC047316</v>
      </c>
      <c r="H27" t="str">
        <f>IF('[1]#source_data'!K28="","",IF('[1]#source_data'!D28="","",'[1]#source_data'!D28))</f>
        <v>Louise Project</v>
      </c>
      <c r="I27" s="9" t="str">
        <f>IF('[1]#source_data'!K28="","",IF('[1]#source_data'!I28="","",IF('[1]#source_data'!F28="Not For Profit Organisation","",IF('[1]#source_data'!F28="Community Interest Company","",IF('[1]#source_data'!F28="Social Enterprise","",IF(LEFT('[1]#source_data'!I28,3)="NIC",SUBSTITUTE('[1]#source_data'!I28,"NIC",""),'[1]#source_data'!I28))))))</f>
        <v>SC047316</v>
      </c>
      <c r="J27" t="str">
        <f>IF('[1]#source_data'!K28="","",IF('[1]#source_data'!F28="Not For Profit Organisation",TEXT('[1]#source_data'!I28,"00000000"),IF('[1]#source_data'!F28="Community Interest Company",TEXT('[1]#source_data'!I28,"00000000"),IF('[1]#source_data'!F28="Social Enterprise",TEXT('[1]#source_data'!I28,"00000000"),""))))</f>
        <v/>
      </c>
      <c r="K27" t="str">
        <f>IF('[1]#source_data'!K28="","",IF('[1]#source_data'!F28="","",'[1]#source_data'!F28))</f>
        <v>Registered Charity</v>
      </c>
      <c r="L27" t="str">
        <f>IF('[1]#source_data'!K28="","",IF('[1]#source_data'!G28="","",'[1]#source_data'!G28))</f>
        <v>Glasgow</v>
      </c>
      <c r="M27" t="str">
        <f>IF('[1]#source_data'!K28="","",IF('[1]#source_data'!E28="","",'[1]#source_data'!E28))</f>
        <v>G42 8HJ</v>
      </c>
      <c r="N27" t="str">
        <f>IF('[1]#source_data'!K28="","",'[1]#fixed_data'!$B$5)</f>
        <v>GB-CHC-1063945</v>
      </c>
      <c r="O27" t="str">
        <f>IF('[1]#source_data'!K28="","",'[1]#fixed_data'!$B$6)</f>
        <v>Trusthouse Charitable Foundation</v>
      </c>
      <c r="P27" t="str">
        <f>IF('[1]#source_data'!K28="","",IF('[1]#source_data'!H28="","",'[1]#source_data'!H28))</f>
        <v>Major Grants</v>
      </c>
      <c r="Q27" s="10">
        <f>IF('[1]#source_data'!K28="","",'[1]#fixed_data'!$B$7)</f>
        <v>45135</v>
      </c>
      <c r="R27" t="str">
        <f>IF('[1]#source_data'!K28="","",'[1]#fixed_data'!$B$8)</f>
        <v>https://www.trusthousecharitablefoundation.org.uk/</v>
      </c>
    </row>
    <row r="28" spans="1:18" x14ac:dyDescent="0.35">
      <c r="A28" t="str">
        <f>IF('[1]#source_data'!K29="","",CONCATENATE('[1]#fixed_data'!$B$2&amp;'[1]#source_data'!K29))</f>
        <v>360G-TrusthouseCF-9428</v>
      </c>
      <c r="B28" t="str">
        <f>IF('[1]#source_data'!K29="","","Grant to "&amp;'[1]#source_data'!D29)</f>
        <v>Grant to Shed Project</v>
      </c>
      <c r="C28" t="str">
        <f>IF('[1]#source_data'!K29="","",IF('[1]#source_data'!A29="","",'[1]#source_data'!A29))</f>
        <v>45% of salary over 3-years for a Recovery Co-ordinator to expand support to families undergoing drug and alcohol treatment at a community centre in Isle of Lewis, North Scotland.</v>
      </c>
      <c r="D28" t="str">
        <f>IF('[1]#source_data'!K29="","",'[1]#fixed_data'!$B$3)</f>
        <v>GBP</v>
      </c>
      <c r="E28" s="7">
        <f>IF('[1]#source_data'!K29="","",IF('[1]#source_data'!B29="","",'[1]#source_data'!B29))</f>
        <v>30000</v>
      </c>
      <c r="F28" s="8">
        <f>IF('[1]#source_data'!K29="","",IF('[1]#source_data'!C29="","",'[1]#source_data'!C29))</f>
        <v>44861</v>
      </c>
      <c r="G28" t="str">
        <f>IF('[1]#source_data'!K29="","",IF(AND(I28="",J28=""),'[1]#fixed_data'!$B$4&amp;'[1]#source_data'!J29,IF(I28="","GB-COH-"&amp;J28,IF(LEFT(I28,3)="NIC","GB-NIC-"&amp;SUBSTITUTE(I28,"NIC",""),IF(LEFT(I28,2)="SC","GB-SC-"&amp;I28,IF(AND(LEFT(I28,1)="1",LEN(I28)=6),"GB-NIC-"&amp;I28,"GB-CHC-"&amp;I28))))))</f>
        <v>GB-SC-SC051365</v>
      </c>
      <c r="H28" t="str">
        <f>IF('[1]#source_data'!K29="","",IF('[1]#source_data'!D29="","",'[1]#source_data'!D29))</f>
        <v>Shed Project</v>
      </c>
      <c r="I28" s="9" t="str">
        <f>IF('[1]#source_data'!K29="","",IF('[1]#source_data'!I29="","",IF('[1]#source_data'!F29="Not For Profit Organisation","",IF('[1]#source_data'!F29="Community Interest Company","",IF('[1]#source_data'!F29="Social Enterprise","",IF(LEFT('[1]#source_data'!I29,3)="NIC",SUBSTITUTE('[1]#source_data'!I29,"NIC",""),'[1]#source_data'!I29))))))</f>
        <v>SC051365</v>
      </c>
      <c r="J28" t="str">
        <f>IF('[1]#source_data'!K29="","",IF('[1]#source_data'!F29="Not For Profit Organisation",TEXT('[1]#source_data'!I29,"00000000"),IF('[1]#source_data'!F29="Community Interest Company",TEXT('[1]#source_data'!I29,"00000000"),IF('[1]#source_data'!F29="Social Enterprise",TEXT('[1]#source_data'!I29,"00000000"),""))))</f>
        <v/>
      </c>
      <c r="K28" t="str">
        <f>IF('[1]#source_data'!K29="","",IF('[1]#source_data'!F29="","",'[1]#source_data'!F29))</f>
        <v>Registered Charity</v>
      </c>
      <c r="L28" t="str">
        <f>IF('[1]#source_data'!K29="","",IF('[1]#source_data'!G29="","",'[1]#source_data'!G29))</f>
        <v>Stornoway</v>
      </c>
      <c r="M28" t="str">
        <f>IF('[1]#source_data'!K29="","",IF('[1]#source_data'!E29="","",'[1]#source_data'!E29))</f>
        <v>HS1 2NB</v>
      </c>
      <c r="N28" t="str">
        <f>IF('[1]#source_data'!K29="","",'[1]#fixed_data'!$B$5)</f>
        <v>GB-CHC-1063945</v>
      </c>
      <c r="O28" t="str">
        <f>IF('[1]#source_data'!K29="","",'[1]#fixed_data'!$B$6)</f>
        <v>Trusthouse Charitable Foundation</v>
      </c>
      <c r="P28" t="str">
        <f>IF('[1]#source_data'!K29="","",IF('[1]#source_data'!H29="","",'[1]#source_data'!H29))</f>
        <v>Major Grants</v>
      </c>
      <c r="Q28" s="10">
        <f>IF('[1]#source_data'!K29="","",'[1]#fixed_data'!$B$7)</f>
        <v>45135</v>
      </c>
      <c r="R28" t="str">
        <f>IF('[1]#source_data'!K29="","",'[1]#fixed_data'!$B$8)</f>
        <v>https://www.trusthousecharitablefoundation.org.uk/</v>
      </c>
    </row>
    <row r="29" spans="1:18" x14ac:dyDescent="0.35">
      <c r="A29" t="str">
        <f>IF('[1]#source_data'!K30="","",CONCATENATE('[1]#fixed_data'!$B$2&amp;'[1]#source_data'!K30))</f>
        <v>360G-TrusthouseCF-9529</v>
      </c>
      <c r="B29" t="str">
        <f>IF('[1]#source_data'!K30="","","Grant to "&amp;'[1]#source_data'!D30)</f>
        <v>Grant to Swindon Mentoring And Self Help (SMASH) Youth Project</v>
      </c>
      <c r="C29" t="str">
        <f>IF('[1]#source_data'!K30="","",IF('[1]#source_data'!A30="","",'[1]#source_data'!A30))</f>
        <v>7% of the running and salary costs for intervention programmes for children and young people in Swindon.</v>
      </c>
      <c r="D29" t="str">
        <f>IF('[1]#source_data'!K30="","",'[1]#fixed_data'!$B$3)</f>
        <v>GBP</v>
      </c>
      <c r="E29" s="7">
        <f>IF('[1]#source_data'!K30="","",IF('[1]#source_data'!B30="","",'[1]#source_data'!B30))</f>
        <v>5000</v>
      </c>
      <c r="F29" s="8">
        <f>IF('[1]#source_data'!K30="","",IF('[1]#source_data'!C30="","",'[1]#source_data'!C30))</f>
        <v>44862</v>
      </c>
      <c r="G29" t="str">
        <f>IF('[1]#source_data'!K30="","",IF(AND(I29="",J29=""),'[1]#fixed_data'!$B$4&amp;'[1]#source_data'!J30,IF(I29="","GB-COH-"&amp;J29,IF(LEFT(I29,3)="NIC","GB-NIC-"&amp;SUBSTITUTE(I29,"NIC",""),IF(LEFT(I29,2)="SC","GB-SC-"&amp;I29,IF(AND(LEFT(I29,1)="1",LEN(I29)=6),"GB-NIC-"&amp;I29,"GB-CHC-"&amp;I29))))))</f>
        <v>GB-CHC-1107900</v>
      </c>
      <c r="H29" t="str">
        <f>IF('[1]#source_data'!K30="","",IF('[1]#source_data'!D30="","",'[1]#source_data'!D30))</f>
        <v>Swindon Mentoring And Self Help (SMASH) Youth Project</v>
      </c>
      <c r="I29" s="9">
        <f>IF('[1]#source_data'!K30="","",IF('[1]#source_data'!I30="","",IF('[1]#source_data'!F30="Not For Profit Organisation","",IF('[1]#source_data'!F30="Community Interest Company","",IF('[1]#source_data'!F30="Social Enterprise","",IF(LEFT('[1]#source_data'!I30,3)="NIC",SUBSTITUTE('[1]#source_data'!I30,"NIC",""),'[1]#source_data'!I30))))))</f>
        <v>1107900</v>
      </c>
      <c r="J29" t="str">
        <f>IF('[1]#source_data'!K30="","",IF('[1]#source_data'!F30="Not For Profit Organisation",TEXT('[1]#source_data'!I30,"00000000"),IF('[1]#source_data'!F30="Community Interest Company",TEXT('[1]#source_data'!I30,"00000000"),IF('[1]#source_data'!F30="Social Enterprise",TEXT('[1]#source_data'!I30,"00000000"),""))))</f>
        <v/>
      </c>
      <c r="K29" t="str">
        <f>IF('[1]#source_data'!K30="","",IF('[1]#source_data'!F30="","",'[1]#source_data'!F30))</f>
        <v>Registered Charity</v>
      </c>
      <c r="L29" t="str">
        <f>IF('[1]#source_data'!K30="","",IF('[1]#source_data'!G30="","",'[1]#source_data'!G30))</f>
        <v>Pinehurst</v>
      </c>
      <c r="M29" t="str">
        <f>IF('[1]#source_data'!K30="","",IF('[1]#source_data'!E30="","",'[1]#source_data'!E30))</f>
        <v>SN2 1QR</v>
      </c>
      <c r="N29" t="str">
        <f>IF('[1]#source_data'!K30="","",'[1]#fixed_data'!$B$5)</f>
        <v>GB-CHC-1063945</v>
      </c>
      <c r="O29" t="str">
        <f>IF('[1]#source_data'!K30="","",'[1]#fixed_data'!$B$6)</f>
        <v>Trusthouse Charitable Foundation</v>
      </c>
      <c r="P29" t="str">
        <f>IF('[1]#source_data'!K30="","",IF('[1]#source_data'!H30="","",'[1]#source_data'!H30))</f>
        <v>Trustee Nom Grants</v>
      </c>
      <c r="Q29" s="10">
        <f>IF('[1]#source_data'!K30="","",'[1]#fixed_data'!$B$7)</f>
        <v>45135</v>
      </c>
      <c r="R29" t="str">
        <f>IF('[1]#source_data'!K30="","",'[1]#fixed_data'!$B$8)</f>
        <v>https://www.trusthousecharitablefoundation.org.uk/</v>
      </c>
    </row>
    <row r="30" spans="1:18" x14ac:dyDescent="0.35">
      <c r="A30" t="str">
        <f>IF('[1]#source_data'!K31="","",CONCATENATE('[1]#fixed_data'!$B$2&amp;'[1]#source_data'!K31))</f>
        <v>360G-TrusthouseCF-9530</v>
      </c>
      <c r="B30" t="str">
        <f>IF('[1]#source_data'!K31="","","Grant to "&amp;'[1]#source_data'!D31)</f>
        <v>Grant to LilyAnne's C.I.C</v>
      </c>
      <c r="C30" t="str">
        <f>IF('[1]#source_data'!K31="","",IF('[1]#source_data'!A31="","",'[1]#source_data'!A31))</f>
        <v>15% of the running costs of a community cafe tackling isolation and providing social support to people in Hartlepool.</v>
      </c>
      <c r="D30" t="str">
        <f>IF('[1]#source_data'!K31="","",'[1]#fixed_data'!$B$3)</f>
        <v>GBP</v>
      </c>
      <c r="E30" s="7">
        <f>IF('[1]#source_data'!K31="","",IF('[1]#source_data'!B31="","",'[1]#source_data'!B31))</f>
        <v>4000</v>
      </c>
      <c r="F30" s="8">
        <f>IF('[1]#source_data'!K31="","",IF('[1]#source_data'!C31="","",'[1]#source_data'!C31))</f>
        <v>44862</v>
      </c>
      <c r="G30" t="str">
        <f>IF('[1]#source_data'!K31="","",IF(AND(I30="",J30=""),'[1]#fixed_data'!$B$4&amp;'[1]#source_data'!J31,IF(I30="","GB-COH-"&amp;J30,IF(LEFT(I30,3)="NIC","GB-NIC-"&amp;SUBSTITUTE(I30,"NIC",""),IF(LEFT(I30,2)="SC","GB-SC-"&amp;I30,IF(AND(LEFT(I30,1)="1",LEN(I30)=6),"GB-NIC-"&amp;I30,"GB-CHC-"&amp;I30))))))</f>
        <v>GB-COH-12490497</v>
      </c>
      <c r="H30" t="str">
        <f>IF('[1]#source_data'!K31="","",IF('[1]#source_data'!D31="","",'[1]#source_data'!D31))</f>
        <v>LilyAnne's C.I.C</v>
      </c>
      <c r="I30" s="9" t="str">
        <f>IF('[1]#source_data'!K31="","",IF('[1]#source_data'!I31="","",IF('[1]#source_data'!F31="Not For Profit Organisation","",IF('[1]#source_data'!F31="Community Interest Company","",IF('[1]#source_data'!F31="Social Enterprise","",IF(LEFT('[1]#source_data'!I31,3)="NIC",SUBSTITUTE('[1]#source_data'!I31,"NIC",""),'[1]#source_data'!I31))))))</f>
        <v/>
      </c>
      <c r="J30" t="str">
        <f>IF('[1]#source_data'!K31="","",IF('[1]#source_data'!F31="Not For Profit Organisation",TEXT('[1]#source_data'!I31,"00000000"),IF('[1]#source_data'!F31="Community Interest Company",TEXT('[1]#source_data'!I31,"00000000"),IF('[1]#source_data'!F31="Social Enterprise",TEXT('[1]#source_data'!I31,"00000000"),""))))</f>
        <v>12490497</v>
      </c>
      <c r="K30" t="str">
        <f>IF('[1]#source_data'!K31="","",IF('[1]#source_data'!F31="","",'[1]#source_data'!F31))</f>
        <v>Community Interest Company</v>
      </c>
      <c r="L30" t="str">
        <f>IF('[1]#source_data'!K31="","",IF('[1]#source_data'!G31="","",'[1]#source_data'!G31))</f>
        <v>Hartlepool</v>
      </c>
      <c r="M30" t="str">
        <f>IF('[1]#source_data'!K31="","",IF('[1]#source_data'!E31="","",'[1]#source_data'!E31))</f>
        <v>TS24 7SE</v>
      </c>
      <c r="N30" t="str">
        <f>IF('[1]#source_data'!K31="","",'[1]#fixed_data'!$B$5)</f>
        <v>GB-CHC-1063945</v>
      </c>
      <c r="O30" t="str">
        <f>IF('[1]#source_data'!K31="","",'[1]#fixed_data'!$B$6)</f>
        <v>Trusthouse Charitable Foundation</v>
      </c>
      <c r="P30" t="str">
        <f>IF('[1]#source_data'!K31="","",IF('[1]#source_data'!H31="","",'[1]#source_data'!H31))</f>
        <v>Trustee Nom Grants</v>
      </c>
      <c r="Q30" s="10">
        <f>IF('[1]#source_data'!K31="","",'[1]#fixed_data'!$B$7)</f>
        <v>45135</v>
      </c>
      <c r="R30" t="str">
        <f>IF('[1]#source_data'!K31="","",'[1]#fixed_data'!$B$8)</f>
        <v>https://www.trusthousecharitablefoundation.org.uk/</v>
      </c>
    </row>
    <row r="31" spans="1:18" x14ac:dyDescent="0.35">
      <c r="A31" t="str">
        <f>IF('[1]#source_data'!K32="","",CONCATENATE('[1]#fixed_data'!$B$2&amp;'[1]#source_data'!K32))</f>
        <v>360G-TrusthouseCF-9535</v>
      </c>
      <c r="B31" t="str">
        <f>IF('[1]#source_data'!K32="","","Grant to "&amp;'[1]#source_data'!D32)</f>
        <v>Grant to Capel Manor College</v>
      </c>
      <c r="C31" t="str">
        <f>IF('[1]#source_data'!K32="","",IF('[1]#source_data'!A32="","",'[1]#source_data'!A32))</f>
        <v>7% of the running costs for a land-based training college to provide hardship bursaries for students in receipt of free school meals in the LB of Enfield.</v>
      </c>
      <c r="D31" t="str">
        <f>IF('[1]#source_data'!K32="","",'[1]#fixed_data'!$B$3)</f>
        <v>GBP</v>
      </c>
      <c r="E31" s="7">
        <f>IF('[1]#source_data'!K32="","",IF('[1]#source_data'!B32="","",'[1]#source_data'!B32))</f>
        <v>5000</v>
      </c>
      <c r="F31" s="8">
        <f>IF('[1]#source_data'!K32="","",IF('[1]#source_data'!C32="","",'[1]#source_data'!C32))</f>
        <v>44862</v>
      </c>
      <c r="G31" t="str">
        <f>IF('[1]#source_data'!K32="","",IF(AND(I31="",J31=""),'[1]#fixed_data'!$B$4&amp;'[1]#source_data'!J32,IF(I31="","GB-COH-"&amp;J31,IF(LEFT(I31,3)="NIC","GB-NIC-"&amp;SUBSTITUTE(I31,"NIC",""),IF(LEFT(I31,2)="SC","GB-SC-"&amp;I31,IF(AND(LEFT(I31,1)="1",LEN(I31)=6),"GB-NIC-"&amp;I31,"GB-CHC-"&amp;I31))))))</f>
        <v>GB-CHC-803293</v>
      </c>
      <c r="H31" t="str">
        <f>IF('[1]#source_data'!K32="","",IF('[1]#source_data'!D32="","",'[1]#source_data'!D32))</f>
        <v>Capel Manor College</v>
      </c>
      <c r="I31" s="9">
        <f>IF('[1]#source_data'!K32="","",IF('[1]#source_data'!I32="","",IF('[1]#source_data'!F32="Not For Profit Organisation","",IF('[1]#source_data'!F32="Community Interest Company","",IF('[1]#source_data'!F32="Social Enterprise","",IF(LEFT('[1]#source_data'!I32,3)="NIC",SUBSTITUTE('[1]#source_data'!I32,"NIC",""),'[1]#source_data'!I32))))))</f>
        <v>803293</v>
      </c>
      <c r="J31" t="str">
        <f>IF('[1]#source_data'!K32="","",IF('[1]#source_data'!F32="Not For Profit Organisation",TEXT('[1]#source_data'!I32,"00000000"),IF('[1]#source_data'!F32="Community Interest Company",TEXT('[1]#source_data'!I32,"00000000"),IF('[1]#source_data'!F32="Social Enterprise",TEXT('[1]#source_data'!I32,"00000000"),""))))</f>
        <v/>
      </c>
      <c r="K31" t="str">
        <f>IF('[1]#source_data'!K32="","",IF('[1]#source_data'!F32="","",'[1]#source_data'!F32))</f>
        <v>School/Educational Establishment</v>
      </c>
      <c r="L31" t="str">
        <f>IF('[1]#source_data'!K32="","",IF('[1]#source_data'!G32="","",'[1]#source_data'!G32))</f>
        <v>Enfield</v>
      </c>
      <c r="M31" t="str">
        <f>IF('[1]#source_data'!K32="","",IF('[1]#source_data'!E32="","",'[1]#source_data'!E32))</f>
        <v>EN1 4RQ</v>
      </c>
      <c r="N31" t="str">
        <f>IF('[1]#source_data'!K32="","",'[1]#fixed_data'!$B$5)</f>
        <v>GB-CHC-1063945</v>
      </c>
      <c r="O31" t="str">
        <f>IF('[1]#source_data'!K32="","",'[1]#fixed_data'!$B$6)</f>
        <v>Trusthouse Charitable Foundation</v>
      </c>
      <c r="P31" t="str">
        <f>IF('[1]#source_data'!K32="","",IF('[1]#source_data'!H32="","",'[1]#source_data'!H32))</f>
        <v>Trustee Nom Grants</v>
      </c>
      <c r="Q31" s="10">
        <f>IF('[1]#source_data'!K32="","",'[1]#fixed_data'!$B$7)</f>
        <v>45135</v>
      </c>
      <c r="R31" t="str">
        <f>IF('[1]#source_data'!K32="","",'[1]#fixed_data'!$B$8)</f>
        <v>https://www.trusthousecharitablefoundation.org.uk/</v>
      </c>
    </row>
    <row r="32" spans="1:18" x14ac:dyDescent="0.35">
      <c r="A32" t="str">
        <f>IF('[1]#source_data'!K33="","",CONCATENATE('[1]#fixed_data'!$B$2&amp;'[1]#source_data'!K33))</f>
        <v>360G-TrusthouseCF-9539</v>
      </c>
      <c r="B32" t="str">
        <f>IF('[1]#source_data'!K33="","","Grant to "&amp;'[1]#source_data'!D33)</f>
        <v>Grant to Charleston Trust (Bloomsbury in Sussex)</v>
      </c>
      <c r="C32" t="str">
        <f>IF('[1]#source_data'!K33="","",IF('[1]#source_data'!A33="","",'[1]#source_data'!A33))</f>
        <v>50% of the  running costs for an artists’ house and studio museum in East Sussex</v>
      </c>
      <c r="D32" t="str">
        <f>IF('[1]#source_data'!K33="","",'[1]#fixed_data'!$B$3)</f>
        <v>GBP</v>
      </c>
      <c r="E32" s="7">
        <f>IF('[1]#source_data'!K33="","",IF('[1]#source_data'!B33="","",'[1]#source_data'!B33))</f>
        <v>6000</v>
      </c>
      <c r="F32" s="8">
        <f>IF('[1]#source_data'!K33="","",IF('[1]#source_data'!C33="","",'[1]#source_data'!C33))</f>
        <v>44862</v>
      </c>
      <c r="G32" t="str">
        <f>IF('[1]#source_data'!K33="","",IF(AND(I32="",J32=""),'[1]#fixed_data'!$B$4&amp;'[1]#source_data'!J33,IF(I32="","GB-COH-"&amp;J32,IF(LEFT(I32,3)="NIC","GB-NIC-"&amp;SUBSTITUTE(I32,"NIC",""),IF(LEFT(I32,2)="SC","GB-SC-"&amp;I32,IF(AND(LEFT(I32,1)="1",LEN(I32)=6),"GB-NIC-"&amp;I32,"GB-CHC-"&amp;I32))))))</f>
        <v>GB-CHC-1107313</v>
      </c>
      <c r="H32" t="str">
        <f>IF('[1]#source_data'!K33="","",IF('[1]#source_data'!D33="","",'[1]#source_data'!D33))</f>
        <v>Charleston Trust (Bloomsbury in Sussex)</v>
      </c>
      <c r="I32" s="9">
        <f>IF('[1]#source_data'!K33="","",IF('[1]#source_data'!I33="","",IF('[1]#source_data'!F33="Not For Profit Organisation","",IF('[1]#source_data'!F33="Community Interest Company","",IF('[1]#source_data'!F33="Social Enterprise","",IF(LEFT('[1]#source_data'!I33,3)="NIC",SUBSTITUTE('[1]#source_data'!I33,"NIC",""),'[1]#source_data'!I33))))))</f>
        <v>1107313</v>
      </c>
      <c r="J32" t="str">
        <f>IF('[1]#source_data'!K33="","",IF('[1]#source_data'!F33="Not For Profit Organisation",TEXT('[1]#source_data'!I33,"00000000"),IF('[1]#source_data'!F33="Community Interest Company",TEXT('[1]#source_data'!I33,"00000000"),IF('[1]#source_data'!F33="Social Enterprise",TEXT('[1]#source_data'!I33,"00000000"),""))))</f>
        <v/>
      </c>
      <c r="K32" t="str">
        <f>IF('[1]#source_data'!K33="","",IF('[1]#source_data'!F33="","",'[1]#source_data'!F33))</f>
        <v>Registered Charity</v>
      </c>
      <c r="L32" t="str">
        <f>IF('[1]#source_data'!K33="","",IF('[1]#source_data'!G33="","",'[1]#source_data'!G33))</f>
        <v>Lewes</v>
      </c>
      <c r="M32" t="str">
        <f>IF('[1]#source_data'!K33="","",IF('[1]#source_data'!E33="","",'[1]#source_data'!E33))</f>
        <v>BN8 6LL</v>
      </c>
      <c r="N32" t="str">
        <f>IF('[1]#source_data'!K33="","",'[1]#fixed_data'!$B$5)</f>
        <v>GB-CHC-1063945</v>
      </c>
      <c r="O32" t="str">
        <f>IF('[1]#source_data'!K33="","",'[1]#fixed_data'!$B$6)</f>
        <v>Trusthouse Charitable Foundation</v>
      </c>
      <c r="P32" t="str">
        <f>IF('[1]#source_data'!K33="","",IF('[1]#source_data'!H33="","",'[1]#source_data'!H33))</f>
        <v>Trustee Nom Grants</v>
      </c>
      <c r="Q32" s="10">
        <f>IF('[1]#source_data'!K33="","",'[1]#fixed_data'!$B$7)</f>
        <v>45135</v>
      </c>
      <c r="R32" t="str">
        <f>IF('[1]#source_data'!K33="","",'[1]#fixed_data'!$B$8)</f>
        <v>https://www.trusthousecharitablefoundation.org.uk/</v>
      </c>
    </row>
    <row r="33" spans="1:18" x14ac:dyDescent="0.35">
      <c r="A33" t="str">
        <f>IF('[1]#source_data'!K34="","",CONCATENATE('[1]#fixed_data'!$B$2&amp;'[1]#source_data'!K34))</f>
        <v>360G-TrusthouseCF-9545</v>
      </c>
      <c r="B33" t="str">
        <f>IF('[1]#source_data'!K34="","","Grant to "&amp;'[1]#source_data'!D34)</f>
        <v>Grant to Insight Society</v>
      </c>
      <c r="C33" t="str">
        <f>IF('[1]#source_data'!K34="","",IF('[1]#source_data'!A34="","",'[1]#source_data'!A34))</f>
        <v>16% for a programme of financial literacy workshops for older blind or seriously visually impaired people in W. Midlands.</v>
      </c>
      <c r="D33" t="str">
        <f>IF('[1]#source_data'!K34="","",'[1]#fixed_data'!$B$3)</f>
        <v>GBP</v>
      </c>
      <c r="E33" s="7">
        <f>IF('[1]#source_data'!K34="","",IF('[1]#source_data'!B34="","",'[1]#source_data'!B34))</f>
        <v>3000</v>
      </c>
      <c r="F33" s="8">
        <f>IF('[1]#source_data'!K34="","",IF('[1]#source_data'!C34="","",'[1]#source_data'!C34))</f>
        <v>44862</v>
      </c>
      <c r="G33" t="str">
        <f>IF('[1]#source_data'!K34="","",IF(AND(I33="",J33=""),'[1]#fixed_data'!$B$4&amp;'[1]#source_data'!J34,IF(I33="","GB-COH-"&amp;J33,IF(LEFT(I33,3)="NIC","GB-NIC-"&amp;SUBSTITUTE(I33,"NIC",""),IF(LEFT(I33,2)="SC","GB-SC-"&amp;I33,IF(AND(LEFT(I33,1)="1",LEN(I33)=6),"GB-NIC-"&amp;I33,"GB-CHC-"&amp;I33))))))</f>
        <v>GB-COH-00471812</v>
      </c>
      <c r="H33" t="str">
        <f>IF('[1]#source_data'!K34="","",IF('[1]#source_data'!D34="","",'[1]#source_data'!D34))</f>
        <v>Insight Society</v>
      </c>
      <c r="I33" s="9" t="str">
        <f>IF('[1]#source_data'!K34="","",IF('[1]#source_data'!I34="","",IF('[1]#source_data'!F34="Not For Profit Organisation","",IF('[1]#source_data'!F34="Community Interest Company","",IF('[1]#source_data'!F34="Social Enterprise","",IF(LEFT('[1]#source_data'!I34,3)="NIC",SUBSTITUTE('[1]#source_data'!I34,"NIC",""),'[1]#source_data'!I34))))))</f>
        <v/>
      </c>
      <c r="J33" t="str">
        <f>IF('[1]#source_data'!K34="","",IF('[1]#source_data'!F34="Not For Profit Organisation",TEXT('[1]#source_data'!I34,"00000000"),IF('[1]#source_data'!F34="Community Interest Company",TEXT('[1]#source_data'!I34,"00000000"),IF('[1]#source_data'!F34="Social Enterprise",TEXT('[1]#source_data'!I34,"00000000"),""))))</f>
        <v>00471812</v>
      </c>
      <c r="K33" t="str">
        <f>IF('[1]#source_data'!K34="","",IF('[1]#source_data'!F34="","",'[1]#source_data'!F34))</f>
        <v>Not For Profit Organisation</v>
      </c>
      <c r="L33" t="str">
        <f>IF('[1]#source_data'!K34="","",IF('[1]#source_data'!G34="","",'[1]#source_data'!G34))</f>
        <v>Wolverhampton</v>
      </c>
      <c r="M33" t="str">
        <f>IF('[1]#source_data'!K34="","",IF('[1]#source_data'!E34="","",'[1]#source_data'!E34))</f>
        <v>WV14 9RL</v>
      </c>
      <c r="N33" t="str">
        <f>IF('[1]#source_data'!K34="","",'[1]#fixed_data'!$B$5)</f>
        <v>GB-CHC-1063945</v>
      </c>
      <c r="O33" t="str">
        <f>IF('[1]#source_data'!K34="","",'[1]#fixed_data'!$B$6)</f>
        <v>Trusthouse Charitable Foundation</v>
      </c>
      <c r="P33" t="str">
        <f>IF('[1]#source_data'!K34="","",IF('[1]#source_data'!H34="","",'[1]#source_data'!H34))</f>
        <v>Trustee Nom Grants</v>
      </c>
      <c r="Q33" s="10">
        <f>IF('[1]#source_data'!K34="","",'[1]#fixed_data'!$B$7)</f>
        <v>45135</v>
      </c>
      <c r="R33" t="str">
        <f>IF('[1]#source_data'!K34="","",'[1]#fixed_data'!$B$8)</f>
        <v>https://www.trusthousecharitablefoundation.org.uk/</v>
      </c>
    </row>
    <row r="34" spans="1:18" x14ac:dyDescent="0.35">
      <c r="A34" t="str">
        <f>IF('[1]#source_data'!K35="","",CONCATENATE('[1]#fixed_data'!$B$2&amp;'[1]#source_data'!K35))</f>
        <v>360G-TrusthouseCF-9527</v>
      </c>
      <c r="B34" t="str">
        <f>IF('[1]#source_data'!K35="","","Grant to "&amp;'[1]#source_data'!D35)</f>
        <v>Grant to Emerge Hub CIO</v>
      </c>
      <c r="C34" t="str">
        <f>IF('[1]#source_data'!K35="","",IF('[1]#source_data'!A35="","",'[1]#source_data'!A35))</f>
        <v>50% of the salary costs for a charity providing support to street sex-workers in Grimsby through an outreach programme, therapeutic support and individual person-centred development.</v>
      </c>
      <c r="D34" t="str">
        <f>IF('[1]#source_data'!K35="","",'[1]#fixed_data'!$B$3)</f>
        <v>GBP</v>
      </c>
      <c r="E34" s="7">
        <f>IF('[1]#source_data'!K35="","",IF('[1]#source_data'!B35="","",'[1]#source_data'!B35))</f>
        <v>9936</v>
      </c>
      <c r="F34" s="8">
        <f>IF('[1]#source_data'!K35="","",IF('[1]#source_data'!C35="","",'[1]#source_data'!C35))</f>
        <v>44882</v>
      </c>
      <c r="G34" t="str">
        <f>IF('[1]#source_data'!K35="","",IF(AND(I34="",J34=""),'[1]#fixed_data'!$B$4&amp;'[1]#source_data'!J35,IF(I34="","GB-COH-"&amp;J34,IF(LEFT(I34,3)="NIC","GB-NIC-"&amp;SUBSTITUTE(I34,"NIC",""),IF(LEFT(I34,2)="SC","GB-SC-"&amp;I34,IF(AND(LEFT(I34,1)="1",LEN(I34)=6),"GB-NIC-"&amp;I34,"GB-CHC-"&amp;I34))))))</f>
        <v>GB-CHC-1194864</v>
      </c>
      <c r="H34" t="str">
        <f>IF('[1]#source_data'!K35="","",IF('[1]#source_data'!D35="","",'[1]#source_data'!D35))</f>
        <v>Emerge Hub CIO</v>
      </c>
      <c r="I34" s="9">
        <f>IF('[1]#source_data'!K35="","",IF('[1]#source_data'!I35="","",IF('[1]#source_data'!F35="Not For Profit Organisation","",IF('[1]#source_data'!F35="Community Interest Company","",IF('[1]#source_data'!F35="Social Enterprise","",IF(LEFT('[1]#source_data'!I35,3)="NIC",SUBSTITUTE('[1]#source_data'!I35,"NIC",""),'[1]#source_data'!I35))))))</f>
        <v>1194864</v>
      </c>
      <c r="J34" t="str">
        <f>IF('[1]#source_data'!K35="","",IF('[1]#source_data'!F35="Not For Profit Organisation",TEXT('[1]#source_data'!I35,"00000000"),IF('[1]#source_data'!F35="Community Interest Company",TEXT('[1]#source_data'!I35,"00000000"),IF('[1]#source_data'!F35="Social Enterprise",TEXT('[1]#source_data'!I35,"00000000"),""))))</f>
        <v/>
      </c>
      <c r="K34" t="str">
        <f>IF('[1]#source_data'!K35="","",IF('[1]#source_data'!F35="","",'[1]#source_data'!F35))</f>
        <v>Charitable Incorporated Organisation</v>
      </c>
      <c r="L34" t="str">
        <f>IF('[1]#source_data'!K35="","",IF('[1]#source_data'!G35="","",'[1]#source_data'!G35))</f>
        <v>Grimsby</v>
      </c>
      <c r="M34" t="str">
        <f>IF('[1]#source_data'!K35="","",IF('[1]#source_data'!E35="","",'[1]#source_data'!E35))</f>
        <v>DN32 9AS</v>
      </c>
      <c r="N34" t="str">
        <f>IF('[1]#source_data'!K35="","",'[1]#fixed_data'!$B$5)</f>
        <v>GB-CHC-1063945</v>
      </c>
      <c r="O34" t="str">
        <f>IF('[1]#source_data'!K35="","",'[1]#fixed_data'!$B$6)</f>
        <v>Trusthouse Charitable Foundation</v>
      </c>
      <c r="P34" t="str">
        <f>IF('[1]#source_data'!K35="","",IF('[1]#source_data'!H35="","",'[1]#source_data'!H35))</f>
        <v>Small Grants</v>
      </c>
      <c r="Q34" s="10">
        <f>IF('[1]#source_data'!K35="","",'[1]#fixed_data'!$B$7)</f>
        <v>45135</v>
      </c>
      <c r="R34" t="str">
        <f>IF('[1]#source_data'!K35="","",'[1]#fixed_data'!$B$8)</f>
        <v>https://www.trusthousecharitablefoundation.org.uk/</v>
      </c>
    </row>
    <row r="35" spans="1:18" x14ac:dyDescent="0.35">
      <c r="A35" t="str">
        <f>IF('[1]#source_data'!K36="","",CONCATENATE('[1]#fixed_data'!$B$2&amp;'[1]#source_data'!K36))</f>
        <v>360G-TrusthouseCF-9561</v>
      </c>
      <c r="B35" t="str">
        <f>IF('[1]#source_data'!K36="","","Grant to "&amp;'[1]#source_data'!D36)</f>
        <v>Grant to Samphire</v>
      </c>
      <c r="C35" t="str">
        <f>IF('[1]#source_data'!K36="","",IF('[1]#source_data'!A36="","",'[1]#source_data'!A36))</f>
        <v>14% of the salary and running costs for migrant understanding school workshops and town integration initiatives in Dover.</v>
      </c>
      <c r="D35" t="str">
        <f>IF('[1]#source_data'!K36="","",'[1]#fixed_data'!$B$3)</f>
        <v>GBP</v>
      </c>
      <c r="E35" s="7">
        <f>IF('[1]#source_data'!K36="","",IF('[1]#source_data'!B36="","",'[1]#source_data'!B36))</f>
        <v>10000</v>
      </c>
      <c r="F35" s="8">
        <f>IF('[1]#source_data'!K36="","",IF('[1]#source_data'!C36="","",'[1]#source_data'!C36))</f>
        <v>44882</v>
      </c>
      <c r="G35" t="str">
        <f>IF('[1]#source_data'!K36="","",IF(AND(I35="",J35=""),'[1]#fixed_data'!$B$4&amp;'[1]#source_data'!J36,IF(I35="","GB-COH-"&amp;J35,IF(LEFT(I35,3)="NIC","GB-NIC-"&amp;SUBSTITUTE(I35,"NIC",""),IF(LEFT(I35,2)="SC","GB-SC-"&amp;I35,IF(AND(LEFT(I35,1)="1",LEN(I35)=6),"GB-NIC-"&amp;I35,"GB-CHC-"&amp;I35))))))</f>
        <v>GB-CHC-1106667</v>
      </c>
      <c r="H35" t="str">
        <f>IF('[1]#source_data'!K36="","",IF('[1]#source_data'!D36="","",'[1]#source_data'!D36))</f>
        <v>Samphire</v>
      </c>
      <c r="I35" s="9">
        <f>IF('[1]#source_data'!K36="","",IF('[1]#source_data'!I36="","",IF('[1]#source_data'!F36="Not For Profit Organisation","",IF('[1]#source_data'!F36="Community Interest Company","",IF('[1]#source_data'!F36="Social Enterprise","",IF(LEFT('[1]#source_data'!I36,3)="NIC",SUBSTITUTE('[1]#source_data'!I36,"NIC",""),'[1]#source_data'!I36))))))</f>
        <v>1106667</v>
      </c>
      <c r="J35" t="str">
        <f>IF('[1]#source_data'!K36="","",IF('[1]#source_data'!F36="Not For Profit Organisation",TEXT('[1]#source_data'!I36,"00000000"),IF('[1]#source_data'!F36="Community Interest Company",TEXT('[1]#source_data'!I36,"00000000"),IF('[1]#source_data'!F36="Social Enterprise",TEXT('[1]#source_data'!I36,"00000000"),""))))</f>
        <v/>
      </c>
      <c r="K35" t="str">
        <f>IF('[1]#source_data'!K36="","",IF('[1]#source_data'!F36="","",'[1]#source_data'!F36))</f>
        <v>Registered Charity</v>
      </c>
      <c r="L35" t="str">
        <f>IF('[1]#source_data'!K36="","",IF('[1]#source_data'!G36="","",'[1]#source_data'!G36))</f>
        <v>Dover</v>
      </c>
      <c r="M35" t="str">
        <f>IF('[1]#source_data'!K36="","",IF('[1]#source_data'!E36="","",'[1]#source_data'!E36))</f>
        <v>CT14 1PJ</v>
      </c>
      <c r="N35" t="str">
        <f>IF('[1]#source_data'!K36="","",'[1]#fixed_data'!$B$5)</f>
        <v>GB-CHC-1063945</v>
      </c>
      <c r="O35" t="str">
        <f>IF('[1]#source_data'!K36="","",'[1]#fixed_data'!$B$6)</f>
        <v>Trusthouse Charitable Foundation</v>
      </c>
      <c r="P35" t="str">
        <f>IF('[1]#source_data'!K36="","",IF('[1]#source_data'!H36="","",'[1]#source_data'!H36))</f>
        <v>Small Grants</v>
      </c>
      <c r="Q35" s="10">
        <f>IF('[1]#source_data'!K36="","",'[1]#fixed_data'!$B$7)</f>
        <v>45135</v>
      </c>
      <c r="R35" t="str">
        <f>IF('[1]#source_data'!K36="","",'[1]#fixed_data'!$B$8)</f>
        <v>https://www.trusthousecharitablefoundation.org.uk/</v>
      </c>
    </row>
    <row r="36" spans="1:18" x14ac:dyDescent="0.35">
      <c r="A36" t="str">
        <f>IF('[1]#source_data'!K37="","",CONCATENATE('[1]#fixed_data'!$B$2&amp;'[1]#source_data'!K37))</f>
        <v>360G-TrusthouseCF-9563</v>
      </c>
      <c r="B36" t="str">
        <f>IF('[1]#source_data'!K37="","","Grant to "&amp;'[1]#source_data'!D37)</f>
        <v>Grant to Inclusive Sport Academy CIC</v>
      </c>
      <c r="C36" t="str">
        <f>IF('[1]#source_data'!K37="","",IF('[1]#source_data'!A37="","",'[1]#source_data'!A37))</f>
        <v>45% of the salary and running costs for a SEND Gaming Club for young people aged 11-18yrs in Solihull to develop communication and social skills.</v>
      </c>
      <c r="D36" t="str">
        <f>IF('[1]#source_data'!K37="","",'[1]#fixed_data'!$B$3)</f>
        <v>GBP</v>
      </c>
      <c r="E36" s="7">
        <f>IF('[1]#source_data'!K37="","",IF('[1]#source_data'!B37="","",'[1]#source_data'!B37))</f>
        <v>4185</v>
      </c>
      <c r="F36" s="8">
        <f>IF('[1]#source_data'!K37="","",IF('[1]#source_data'!C37="","",'[1]#source_data'!C37))</f>
        <v>44888</v>
      </c>
      <c r="G36" t="str">
        <f>IF('[1]#source_data'!K37="","",IF(AND(I36="",J36=""),'[1]#fixed_data'!$B$4&amp;'[1]#source_data'!J37,IF(I36="","GB-COH-"&amp;J36,IF(LEFT(I36,3)="NIC","GB-NIC-"&amp;SUBSTITUTE(I36,"NIC",""),IF(LEFT(I36,2)="SC","GB-SC-"&amp;I36,IF(AND(LEFT(I36,1)="1",LEN(I36)=6),"GB-NIC-"&amp;I36,"GB-CHC-"&amp;I36))))))</f>
        <v>GB-COH-09664364</v>
      </c>
      <c r="H36" t="str">
        <f>IF('[1]#source_data'!K37="","",IF('[1]#source_data'!D37="","",'[1]#source_data'!D37))</f>
        <v>Inclusive Sport Academy CIC</v>
      </c>
      <c r="I36" s="9" t="str">
        <f>IF('[1]#source_data'!K37="","",IF('[1]#source_data'!I37="","",IF('[1]#source_data'!F37="Not For Profit Organisation","",IF('[1]#source_data'!F37="Community Interest Company","",IF('[1]#source_data'!F37="Social Enterprise","",IF(LEFT('[1]#source_data'!I37,3)="NIC",SUBSTITUTE('[1]#source_data'!I37,"NIC",""),'[1]#source_data'!I37))))))</f>
        <v/>
      </c>
      <c r="J36" t="str">
        <f>IF('[1]#source_data'!K37="","",IF('[1]#source_data'!F37="Not For Profit Organisation",TEXT('[1]#source_data'!I37,"00000000"),IF('[1]#source_data'!F37="Community Interest Company",TEXT('[1]#source_data'!I37,"00000000"),IF('[1]#source_data'!F37="Social Enterprise",TEXT('[1]#source_data'!I37,"00000000"),""))))</f>
        <v>09664364</v>
      </c>
      <c r="K36" t="str">
        <f>IF('[1]#source_data'!K37="","",IF('[1]#source_data'!F37="","",'[1]#source_data'!F37))</f>
        <v>Community Interest Company</v>
      </c>
      <c r="L36" t="str">
        <f>IF('[1]#source_data'!K37="","",IF('[1]#source_data'!G37="","",'[1]#source_data'!G37))</f>
        <v>Birmingham</v>
      </c>
      <c r="M36" t="str">
        <f>IF('[1]#source_data'!K37="","",IF('[1]#source_data'!E37="","",'[1]#source_data'!E37))</f>
        <v>B37 7TP</v>
      </c>
      <c r="N36" t="str">
        <f>IF('[1]#source_data'!K37="","",'[1]#fixed_data'!$B$5)</f>
        <v>GB-CHC-1063945</v>
      </c>
      <c r="O36" t="str">
        <f>IF('[1]#source_data'!K37="","",'[1]#fixed_data'!$B$6)</f>
        <v>Trusthouse Charitable Foundation</v>
      </c>
      <c r="P36" t="str">
        <f>IF('[1]#source_data'!K37="","",IF('[1]#source_data'!H37="","",'[1]#source_data'!H37))</f>
        <v>Small Grants</v>
      </c>
      <c r="Q36" s="10">
        <f>IF('[1]#source_data'!K37="","",'[1]#fixed_data'!$B$7)</f>
        <v>45135</v>
      </c>
      <c r="R36" t="str">
        <f>IF('[1]#source_data'!K37="","",'[1]#fixed_data'!$B$8)</f>
        <v>https://www.trusthousecharitablefoundation.org.uk/</v>
      </c>
    </row>
    <row r="37" spans="1:18" x14ac:dyDescent="0.35">
      <c r="A37" t="str">
        <f>IF('[1]#source_data'!K38="","",CONCATENATE('[1]#fixed_data'!$B$2&amp;'[1]#source_data'!K38))</f>
        <v>360G-TrusthouseCF-9579</v>
      </c>
      <c r="B37" t="str">
        <f>IF('[1]#source_data'!K38="","","Grant to "&amp;'[1]#source_data'!D38)</f>
        <v>Grant to Love What You Do Manchester Ltd</v>
      </c>
      <c r="C37" t="str">
        <f>IF('[1]#source_data'!K38="","",IF('[1]#source_data'!A38="","",'[1]#source_data'!A38))</f>
        <v>25% of the salary costs for a programme of  one-to-one CV-writing and employability tutorials for people in inner city Manchester.</v>
      </c>
      <c r="D37" t="str">
        <f>IF('[1]#source_data'!K38="","",'[1]#fixed_data'!$B$3)</f>
        <v>GBP</v>
      </c>
      <c r="E37" s="7">
        <f>IF('[1]#source_data'!K38="","",IF('[1]#source_data'!B38="","",'[1]#source_data'!B38))</f>
        <v>9981</v>
      </c>
      <c r="F37" s="8">
        <f>IF('[1]#source_data'!K38="","",IF('[1]#source_data'!C38="","",'[1]#source_data'!C38))</f>
        <v>44910</v>
      </c>
      <c r="G37" t="str">
        <f>IF('[1]#source_data'!K38="","",IF(AND(I37="",J37=""),'[1]#fixed_data'!$B$4&amp;'[1]#source_data'!J38,IF(I37="","GB-COH-"&amp;J37,IF(LEFT(I37,3)="NIC","GB-NIC-"&amp;SUBSTITUTE(I37,"NIC",""),IF(LEFT(I37,2)="SC","GB-SC-"&amp;I37,IF(AND(LEFT(I37,1)="1",LEN(I37)=6),"GB-NIC-"&amp;I37,"GB-CHC-"&amp;I37))))))</f>
        <v>GB-COH-12259390</v>
      </c>
      <c r="H37" t="str">
        <f>IF('[1]#source_data'!K38="","",IF('[1]#source_data'!D38="","",'[1]#source_data'!D38))</f>
        <v>Love What You Do Manchester Ltd</v>
      </c>
      <c r="I37" s="9" t="str">
        <f>IF('[1]#source_data'!K38="","",IF('[1]#source_data'!I38="","",IF('[1]#source_data'!F38="Not For Profit Organisation","",IF('[1]#source_data'!F38="Community Interest Company","",IF('[1]#source_data'!F38="Social Enterprise","",IF(LEFT('[1]#source_data'!I38,3)="NIC",SUBSTITUTE('[1]#source_data'!I38,"NIC",""),'[1]#source_data'!I38))))))</f>
        <v/>
      </c>
      <c r="J37" t="str">
        <f>IF('[1]#source_data'!K38="","",IF('[1]#source_data'!F38="Not For Profit Organisation",TEXT('[1]#source_data'!I38,"00000000"),IF('[1]#source_data'!F38="Community Interest Company",TEXT('[1]#source_data'!I38,"00000000"),IF('[1]#source_data'!F38="Social Enterprise",TEXT('[1]#source_data'!I38,"00000000"),""))))</f>
        <v>12259390</v>
      </c>
      <c r="K37" t="str">
        <f>IF('[1]#source_data'!K38="","",IF('[1]#source_data'!F38="","",'[1]#source_data'!F38))</f>
        <v>Not For Profit Organisation</v>
      </c>
      <c r="L37" t="str">
        <f>IF('[1]#source_data'!K38="","",IF('[1]#source_data'!G38="","",'[1]#source_data'!G38))</f>
        <v>Stalybridge</v>
      </c>
      <c r="M37" t="str">
        <f>IF('[1]#source_data'!K38="","",IF('[1]#source_data'!E38="","",'[1]#source_data'!E38))</f>
        <v>SK15 1LL</v>
      </c>
      <c r="N37" t="str">
        <f>IF('[1]#source_data'!K38="","",'[1]#fixed_data'!$B$5)</f>
        <v>GB-CHC-1063945</v>
      </c>
      <c r="O37" t="str">
        <f>IF('[1]#source_data'!K38="","",'[1]#fixed_data'!$B$6)</f>
        <v>Trusthouse Charitable Foundation</v>
      </c>
      <c r="P37" t="str">
        <f>IF('[1]#source_data'!K38="","",IF('[1]#source_data'!H38="","",'[1]#source_data'!H38))</f>
        <v>Small Grants</v>
      </c>
      <c r="Q37" s="10">
        <f>IF('[1]#source_data'!K38="","",'[1]#fixed_data'!$B$7)</f>
        <v>45135</v>
      </c>
      <c r="R37" t="str">
        <f>IF('[1]#source_data'!K38="","",'[1]#fixed_data'!$B$8)</f>
        <v>https://www.trusthousecharitablefoundation.org.uk/</v>
      </c>
    </row>
    <row r="38" spans="1:18" x14ac:dyDescent="0.35">
      <c r="A38" t="str">
        <f>IF('[1]#source_data'!K39="","",CONCATENATE('[1]#fixed_data'!$B$2&amp;'[1]#source_data'!K39))</f>
        <v>360G-TrusthouseCF-9593</v>
      </c>
      <c r="B38" t="str">
        <f>IF('[1]#source_data'!K39="","","Grant to "&amp;'[1]#source_data'!D39)</f>
        <v>Grant to Warming up the Homeless</v>
      </c>
      <c r="C38" t="str">
        <f>IF('[1]#source_data'!K39="","",IF('[1]#source_data'!A39="","",'[1]#source_data'!A39))</f>
        <v xml:space="preserve">50% of the running costs for a charity delivering weekend provision of hot meals for street homeless and vulnerable people in Hastings._x000D_
</v>
      </c>
      <c r="D38" t="str">
        <f>IF('[1]#source_data'!K39="","",'[1]#fixed_data'!$B$3)</f>
        <v>GBP</v>
      </c>
      <c r="E38" s="7">
        <f>IF('[1]#source_data'!K39="","",IF('[1]#source_data'!B39="","",'[1]#source_data'!B39))</f>
        <v>7020</v>
      </c>
      <c r="F38" s="8">
        <f>IF('[1]#source_data'!K39="","",IF('[1]#source_data'!C39="","",'[1]#source_data'!C39))</f>
        <v>44910</v>
      </c>
      <c r="G38" t="str">
        <f>IF('[1]#source_data'!K39="","",IF(AND(I38="",J38=""),'[1]#fixed_data'!$B$4&amp;'[1]#source_data'!J39,IF(I38="","GB-COH-"&amp;J38,IF(LEFT(I38,3)="NIC","GB-NIC-"&amp;SUBSTITUTE(I38,"NIC",""),IF(LEFT(I38,2)="SC","GB-SC-"&amp;I38,IF(AND(LEFT(I38,1)="1",LEN(I38)=6),"GB-NIC-"&amp;I38,"GB-CHC-"&amp;I38))))))</f>
        <v>GB-CHC-1180417</v>
      </c>
      <c r="H38" t="str">
        <f>IF('[1]#source_data'!K39="","",IF('[1]#source_data'!D39="","",'[1]#source_data'!D39))</f>
        <v>Warming up the Homeless</v>
      </c>
      <c r="I38" s="9">
        <f>IF('[1]#source_data'!K39="","",IF('[1]#source_data'!I39="","",IF('[1]#source_data'!F39="Not For Profit Organisation","",IF('[1]#source_data'!F39="Community Interest Company","",IF('[1]#source_data'!F39="Social Enterprise","",IF(LEFT('[1]#source_data'!I39,3)="NIC",SUBSTITUTE('[1]#source_data'!I39,"NIC",""),'[1]#source_data'!I39))))))</f>
        <v>1180417</v>
      </c>
      <c r="J38" t="str">
        <f>IF('[1]#source_data'!K39="","",IF('[1]#source_data'!F39="Not For Profit Organisation",TEXT('[1]#source_data'!I39,"00000000"),IF('[1]#source_data'!F39="Community Interest Company",TEXT('[1]#source_data'!I39,"00000000"),IF('[1]#source_data'!F39="Social Enterprise",TEXT('[1]#source_data'!I39,"00000000"),""))))</f>
        <v/>
      </c>
      <c r="K38" t="str">
        <f>IF('[1]#source_data'!K39="","",IF('[1]#source_data'!F39="","",'[1]#source_data'!F39))</f>
        <v>Registered Charity</v>
      </c>
      <c r="L38" t="str">
        <f>IF('[1]#source_data'!K39="","",IF('[1]#source_data'!G39="","",'[1]#source_data'!G39))</f>
        <v>Bexhill</v>
      </c>
      <c r="M38" t="str">
        <f>IF('[1]#source_data'!K39="","",IF('[1]#source_data'!E39="","",'[1]#source_data'!E39))</f>
        <v>TN39 3EN</v>
      </c>
      <c r="N38" t="str">
        <f>IF('[1]#source_data'!K39="","",'[1]#fixed_data'!$B$5)</f>
        <v>GB-CHC-1063945</v>
      </c>
      <c r="O38" t="str">
        <f>IF('[1]#source_data'!K39="","",'[1]#fixed_data'!$B$6)</f>
        <v>Trusthouse Charitable Foundation</v>
      </c>
      <c r="P38" t="str">
        <f>IF('[1]#source_data'!K39="","",IF('[1]#source_data'!H39="","",'[1]#source_data'!H39))</f>
        <v>Small Grants</v>
      </c>
      <c r="Q38" s="10">
        <f>IF('[1]#source_data'!K39="","",'[1]#fixed_data'!$B$7)</f>
        <v>45135</v>
      </c>
      <c r="R38" t="str">
        <f>IF('[1]#source_data'!K39="","",'[1]#fixed_data'!$B$8)</f>
        <v>https://www.trusthousecharitablefoundation.org.uk/</v>
      </c>
    </row>
    <row r="39" spans="1:18" x14ac:dyDescent="0.35">
      <c r="A39" t="str">
        <f>IF('[1]#source_data'!K40="","",CONCATENATE('[1]#fixed_data'!$B$2&amp;'[1]#source_data'!K40))</f>
        <v>360G-TrusthouseCF-9597</v>
      </c>
      <c r="B39" t="str">
        <f>IF('[1]#source_data'!K40="","","Grant to "&amp;'[1]#source_data'!D40)</f>
        <v>Grant to Xenia</v>
      </c>
      <c r="C39" t="str">
        <f>IF('[1]#source_data'!K40="","",IF('[1]#source_data'!A40="","",'[1]#source_data'!A40))</f>
        <v>11% of the salary and running costs of a charity delivering a weekly programme of workshops for migrant, refugee and asylum-seeking women to practice English, encourage social cohesion and learn key skills in the LB of Hackney.</v>
      </c>
      <c r="D39" t="str">
        <f>IF('[1]#source_data'!K40="","",'[1]#fixed_data'!$B$3)</f>
        <v>GBP</v>
      </c>
      <c r="E39" s="7">
        <f>IF('[1]#source_data'!K40="","",IF('[1]#source_data'!B40="","",'[1]#source_data'!B40))</f>
        <v>10000</v>
      </c>
      <c r="F39" s="8">
        <f>IF('[1]#source_data'!K40="","",IF('[1]#source_data'!C40="","",'[1]#source_data'!C40))</f>
        <v>44910</v>
      </c>
      <c r="G39" t="str">
        <f>IF('[1]#source_data'!K40="","",IF(AND(I39="",J39=""),'[1]#fixed_data'!$B$4&amp;'[1]#source_data'!J40,IF(I39="","GB-COH-"&amp;J39,IF(LEFT(I39,3)="NIC","GB-NIC-"&amp;SUBSTITUTE(I39,"NIC",""),IF(LEFT(I39,2)="SC","GB-SC-"&amp;I39,IF(AND(LEFT(I39,1)="1",LEN(I39)=6),"GB-NIC-"&amp;I39,"GB-CHC-"&amp;I39))))))</f>
        <v>GB-CHC-1188924</v>
      </c>
      <c r="H39" t="str">
        <f>IF('[1]#source_data'!K40="","",IF('[1]#source_data'!D40="","",'[1]#source_data'!D40))</f>
        <v>Xenia</v>
      </c>
      <c r="I39" s="9">
        <f>IF('[1]#source_data'!K40="","",IF('[1]#source_data'!I40="","",IF('[1]#source_data'!F40="Not For Profit Organisation","",IF('[1]#source_data'!F40="Community Interest Company","",IF('[1]#source_data'!F40="Social Enterprise","",IF(LEFT('[1]#source_data'!I40,3)="NIC",SUBSTITUTE('[1]#source_data'!I40,"NIC",""),'[1]#source_data'!I40))))))</f>
        <v>1188924</v>
      </c>
      <c r="J39" t="str">
        <f>IF('[1]#source_data'!K40="","",IF('[1]#source_data'!F40="Not For Profit Organisation",TEXT('[1]#source_data'!I40,"00000000"),IF('[1]#source_data'!F40="Community Interest Company",TEXT('[1]#source_data'!I40,"00000000"),IF('[1]#source_data'!F40="Social Enterprise",TEXT('[1]#source_data'!I40,"00000000"),""))))</f>
        <v/>
      </c>
      <c r="K39" t="str">
        <f>IF('[1]#source_data'!K40="","",IF('[1]#source_data'!F40="","",'[1]#source_data'!F40))</f>
        <v>Charitable Incorporated Organisation</v>
      </c>
      <c r="L39" t="str">
        <f>IF('[1]#source_data'!K40="","",IF('[1]#source_data'!G40="","",'[1]#source_data'!G40))</f>
        <v>London</v>
      </c>
      <c r="M39" t="str">
        <f>IF('[1]#source_data'!K40="","",IF('[1]#source_data'!E40="","",'[1]#source_data'!E40))</f>
        <v>E8 1GQ</v>
      </c>
      <c r="N39" t="str">
        <f>IF('[1]#source_data'!K40="","",'[1]#fixed_data'!$B$5)</f>
        <v>GB-CHC-1063945</v>
      </c>
      <c r="O39" t="str">
        <f>IF('[1]#source_data'!K40="","",'[1]#fixed_data'!$B$6)</f>
        <v>Trusthouse Charitable Foundation</v>
      </c>
      <c r="P39" t="str">
        <f>IF('[1]#source_data'!K40="","",IF('[1]#source_data'!H40="","",'[1]#source_data'!H40))</f>
        <v>Small Grants</v>
      </c>
      <c r="Q39" s="10">
        <f>IF('[1]#source_data'!K40="","",'[1]#fixed_data'!$B$7)</f>
        <v>45135</v>
      </c>
      <c r="R39" t="str">
        <f>IF('[1]#source_data'!K40="","",'[1]#fixed_data'!$B$8)</f>
        <v>https://www.trusthousecharitablefoundation.org.uk/</v>
      </c>
    </row>
    <row r="40" spans="1:18" x14ac:dyDescent="0.35">
      <c r="A40" t="str">
        <f>IF('[1]#source_data'!K41="","",CONCATENATE('[1]#fixed_data'!$B$2&amp;'[1]#source_data'!K41))</f>
        <v>360G-TrusthouseCF-9602</v>
      </c>
      <c r="B40" t="str">
        <f>IF('[1]#source_data'!K41="","","Grant to "&amp;'[1]#source_data'!D41)</f>
        <v>Grant to Eden Westwood Community Project</v>
      </c>
      <c r="C40" t="str">
        <f>IF('[1]#source_data'!K41="","",IF('[1]#source_data'!A41="","",'[1]#source_data'!A41))</f>
        <v>23% of the salary and core costs for a community centre supporting young people, families and those affected by multiple disadvantages in Oldham.</v>
      </c>
      <c r="D40" t="str">
        <f>IF('[1]#source_data'!K41="","",'[1]#fixed_data'!$B$3)</f>
        <v>GBP</v>
      </c>
      <c r="E40" s="7">
        <f>IF('[1]#source_data'!K41="","",IF('[1]#source_data'!B41="","",'[1]#source_data'!B41))</f>
        <v>10000</v>
      </c>
      <c r="F40" s="8">
        <f>IF('[1]#source_data'!K41="","",IF('[1]#source_data'!C41="","",'[1]#source_data'!C41))</f>
        <v>44910</v>
      </c>
      <c r="G40" t="str">
        <f>IF('[1]#source_data'!K41="","",IF(AND(I40="",J40=""),'[1]#fixed_data'!$B$4&amp;'[1]#source_data'!J41,IF(I40="","GB-COH-"&amp;J40,IF(LEFT(I40,3)="NIC","GB-NIC-"&amp;SUBSTITUTE(I40,"NIC",""),IF(LEFT(I40,2)="SC","GB-SC-"&amp;I40,IF(AND(LEFT(I40,1)="1",LEN(I40)=6),"GB-NIC-"&amp;I40,"GB-CHC-"&amp;I40))))))</f>
        <v>GB-CHC-1149378</v>
      </c>
      <c r="H40" t="str">
        <f>IF('[1]#source_data'!K41="","",IF('[1]#source_data'!D41="","",'[1]#source_data'!D41))</f>
        <v>Eden Westwood Community Project</v>
      </c>
      <c r="I40" s="9">
        <f>IF('[1]#source_data'!K41="","",IF('[1]#source_data'!I41="","",IF('[1]#source_data'!F41="Not For Profit Organisation","",IF('[1]#source_data'!F41="Community Interest Company","",IF('[1]#source_data'!F41="Social Enterprise","",IF(LEFT('[1]#source_data'!I41,3)="NIC",SUBSTITUTE('[1]#source_data'!I41,"NIC",""),'[1]#source_data'!I41))))))</f>
        <v>1149378</v>
      </c>
      <c r="J40" t="str">
        <f>IF('[1]#source_data'!K41="","",IF('[1]#source_data'!F41="Not For Profit Organisation",TEXT('[1]#source_data'!I41,"00000000"),IF('[1]#source_data'!F41="Community Interest Company",TEXT('[1]#source_data'!I41,"00000000"),IF('[1]#source_data'!F41="Social Enterprise",TEXT('[1]#source_data'!I41,"00000000"),""))))</f>
        <v/>
      </c>
      <c r="K40" t="str">
        <f>IF('[1]#source_data'!K41="","",IF('[1]#source_data'!F41="","",'[1]#source_data'!F41))</f>
        <v>Registered Charity</v>
      </c>
      <c r="L40" t="str">
        <f>IF('[1]#source_data'!K41="","",IF('[1]#source_data'!G41="","",'[1]#source_data'!G41))</f>
        <v>Oldham</v>
      </c>
      <c r="M40" t="str">
        <f>IF('[1]#source_data'!K41="","",IF('[1]#source_data'!E41="","",'[1]#source_data'!E41))</f>
        <v>OL1 1SR</v>
      </c>
      <c r="N40" t="str">
        <f>IF('[1]#source_data'!K41="","",'[1]#fixed_data'!$B$5)</f>
        <v>GB-CHC-1063945</v>
      </c>
      <c r="O40" t="str">
        <f>IF('[1]#source_data'!K41="","",'[1]#fixed_data'!$B$6)</f>
        <v>Trusthouse Charitable Foundation</v>
      </c>
      <c r="P40" t="str">
        <f>IF('[1]#source_data'!K41="","",IF('[1]#source_data'!H41="","",'[1]#source_data'!H41))</f>
        <v>Small Grants</v>
      </c>
      <c r="Q40" s="10">
        <f>IF('[1]#source_data'!K41="","",'[1]#fixed_data'!$B$7)</f>
        <v>45135</v>
      </c>
      <c r="R40" t="str">
        <f>IF('[1]#source_data'!K41="","",'[1]#fixed_data'!$B$8)</f>
        <v>https://www.trusthousecharitablefoundation.org.uk/</v>
      </c>
    </row>
    <row r="41" spans="1:18" x14ac:dyDescent="0.35">
      <c r="A41" t="str">
        <f>IF('[1]#source_data'!K42="","",CONCATENATE('[1]#fixed_data'!$B$2&amp;'[1]#source_data'!K42))</f>
        <v>360G-TrusthouseCF-9607</v>
      </c>
      <c r="B41" t="str">
        <f>IF('[1]#source_data'!K42="","","Grant to "&amp;'[1]#source_data'!D42)</f>
        <v>Grant to Bentilee Volunteers</v>
      </c>
      <c r="C41" t="str">
        <f>IF('[1]#source_data'!K42="","",IF('[1]#source_data'!A42="","",'[1]#source_data'!A42))</f>
        <v>20% of the salary and running costs for a lunch club for residents in Bentilee, Stoke-on-Trent to reduce isolation and improve nutrition.</v>
      </c>
      <c r="D41" t="str">
        <f>IF('[1]#source_data'!K42="","",'[1]#fixed_data'!$B$3)</f>
        <v>GBP</v>
      </c>
      <c r="E41" s="7">
        <f>IF('[1]#source_data'!K42="","",IF('[1]#source_data'!B42="","",'[1]#source_data'!B42))</f>
        <v>10000</v>
      </c>
      <c r="F41" s="8">
        <f>IF('[1]#source_data'!K42="","",IF('[1]#source_data'!C42="","",'[1]#source_data'!C42))</f>
        <v>44945</v>
      </c>
      <c r="G41" t="str">
        <f>IF('[1]#source_data'!K42="","",IF(AND(I41="",J41=""),'[1]#fixed_data'!$B$4&amp;'[1]#source_data'!J42,IF(I41="","GB-COH-"&amp;J41,IF(LEFT(I41,3)="NIC","GB-NIC-"&amp;SUBSTITUTE(I41,"NIC",""),IF(LEFT(I41,2)="SC","GB-SC-"&amp;I41,IF(AND(LEFT(I41,1)="1",LEN(I41)=6),"GB-NIC-"&amp;I41,"GB-CHC-"&amp;I41))))))</f>
        <v>GB-CHC-1175754</v>
      </c>
      <c r="H41" t="str">
        <f>IF('[1]#source_data'!K42="","",IF('[1]#source_data'!D42="","",'[1]#source_data'!D42))</f>
        <v>Bentilee Volunteers</v>
      </c>
      <c r="I41" s="9">
        <f>IF('[1]#source_data'!K42="","",IF('[1]#source_data'!I42="","",IF('[1]#source_data'!F42="Not For Profit Organisation","",IF('[1]#source_data'!F42="Community Interest Company","",IF('[1]#source_data'!F42="Social Enterprise","",IF(LEFT('[1]#source_data'!I42,3)="NIC",SUBSTITUTE('[1]#source_data'!I42,"NIC",""),'[1]#source_data'!I42))))))</f>
        <v>1175754</v>
      </c>
      <c r="J41" t="str">
        <f>IF('[1]#source_data'!K42="","",IF('[1]#source_data'!F42="Not For Profit Organisation",TEXT('[1]#source_data'!I42,"00000000"),IF('[1]#source_data'!F42="Community Interest Company",TEXT('[1]#source_data'!I42,"00000000"),IF('[1]#source_data'!F42="Social Enterprise",TEXT('[1]#source_data'!I42,"00000000"),""))))</f>
        <v/>
      </c>
      <c r="K41" t="str">
        <f>IF('[1]#source_data'!K42="","",IF('[1]#source_data'!F42="","",'[1]#source_data'!F42))</f>
        <v>Charitable Incorporated Organisation</v>
      </c>
      <c r="L41" t="str">
        <f>IF('[1]#source_data'!K42="","",IF('[1]#source_data'!G42="","",'[1]#source_data'!G42))</f>
        <v>Stoke-on-Trent</v>
      </c>
      <c r="M41" t="str">
        <f>IF('[1]#source_data'!K42="","",IF('[1]#source_data'!E42="","",'[1]#source_data'!E42))</f>
        <v>ST2 0DH</v>
      </c>
      <c r="N41" t="str">
        <f>IF('[1]#source_data'!K42="","",'[1]#fixed_data'!$B$5)</f>
        <v>GB-CHC-1063945</v>
      </c>
      <c r="O41" t="str">
        <f>IF('[1]#source_data'!K42="","",'[1]#fixed_data'!$B$6)</f>
        <v>Trusthouse Charitable Foundation</v>
      </c>
      <c r="P41" t="str">
        <f>IF('[1]#source_data'!K42="","",IF('[1]#source_data'!H42="","",'[1]#source_data'!H42))</f>
        <v>Small Grants</v>
      </c>
      <c r="Q41" s="10">
        <f>IF('[1]#source_data'!K42="","",'[1]#fixed_data'!$B$7)</f>
        <v>45135</v>
      </c>
      <c r="R41" t="str">
        <f>IF('[1]#source_data'!K42="","",'[1]#fixed_data'!$B$8)</f>
        <v>https://www.trusthousecharitablefoundation.org.uk/</v>
      </c>
    </row>
    <row r="42" spans="1:18" x14ac:dyDescent="0.35">
      <c r="A42" t="str">
        <f>IF('[1]#source_data'!K43="","",CONCATENATE('[1]#fixed_data'!$B$2&amp;'[1]#source_data'!K43))</f>
        <v>360G-TrusthouseCF-9615</v>
      </c>
      <c r="B42" t="str">
        <f>IF('[1]#source_data'!K43="","","Grant to "&amp;'[1]#source_data'!D43)</f>
        <v>Grant to Lancaster and District Homeless Action Service</v>
      </c>
      <c r="C42" t="str">
        <f>IF('[1]#source_data'!K43="","",IF('[1]#source_data'!A43="","",'[1]#source_data'!A43))</f>
        <v>41% of the salary costs of a Senior Caseworker for a Day Centre in Lancaster for homeless and vulnerably housed people.</v>
      </c>
      <c r="D42" t="str">
        <f>IF('[1]#source_data'!K43="","",'[1]#fixed_data'!$B$3)</f>
        <v>GBP</v>
      </c>
      <c r="E42" s="7">
        <f>IF('[1]#source_data'!K43="","",IF('[1]#source_data'!B43="","",'[1]#source_data'!B43))</f>
        <v>10000</v>
      </c>
      <c r="F42" s="8">
        <f>IF('[1]#source_data'!K43="","",IF('[1]#source_data'!C43="","",'[1]#source_data'!C43))</f>
        <v>44945</v>
      </c>
      <c r="G42" t="str">
        <f>IF('[1]#source_data'!K43="","",IF(AND(I42="",J42=""),'[1]#fixed_data'!$B$4&amp;'[1]#source_data'!J43,IF(I42="","GB-COH-"&amp;J42,IF(LEFT(I42,3)="NIC","GB-NIC-"&amp;SUBSTITUTE(I42,"NIC",""),IF(LEFT(I42,2)="SC","GB-SC-"&amp;I42,IF(AND(LEFT(I42,1)="1",LEN(I42)=6),"GB-NIC-"&amp;I42,"GB-CHC-"&amp;I42))))))</f>
        <v>GB-CHC-1093016</v>
      </c>
      <c r="H42" t="str">
        <f>IF('[1]#source_data'!K43="","",IF('[1]#source_data'!D43="","",'[1]#source_data'!D43))</f>
        <v>Lancaster and District Homeless Action Service</v>
      </c>
      <c r="I42" s="9">
        <f>IF('[1]#source_data'!K43="","",IF('[1]#source_data'!I43="","",IF('[1]#source_data'!F43="Not For Profit Organisation","",IF('[1]#source_data'!F43="Community Interest Company","",IF('[1]#source_data'!F43="Social Enterprise","",IF(LEFT('[1]#source_data'!I43,3)="NIC",SUBSTITUTE('[1]#source_data'!I43,"NIC",""),'[1]#source_data'!I43))))))</f>
        <v>1093016</v>
      </c>
      <c r="J42" t="str">
        <f>IF('[1]#source_data'!K43="","",IF('[1]#source_data'!F43="Not For Profit Organisation",TEXT('[1]#source_data'!I43,"00000000"),IF('[1]#source_data'!F43="Community Interest Company",TEXT('[1]#source_data'!I43,"00000000"),IF('[1]#source_data'!F43="Social Enterprise",TEXT('[1]#source_data'!I43,"00000000"),""))))</f>
        <v/>
      </c>
      <c r="K42" t="str">
        <f>IF('[1]#source_data'!K43="","",IF('[1]#source_data'!F43="","",'[1]#source_data'!F43))</f>
        <v>Registered Charity</v>
      </c>
      <c r="L42" t="str">
        <f>IF('[1]#source_data'!K43="","",IF('[1]#source_data'!G43="","",'[1]#source_data'!G43))</f>
        <v>Lancaster</v>
      </c>
      <c r="M42" t="str">
        <f>IF('[1]#source_data'!K43="","",IF('[1]#source_data'!E43="","",'[1]#source_data'!E43))</f>
        <v>LA1 1QH</v>
      </c>
      <c r="N42" t="str">
        <f>IF('[1]#source_data'!K43="","",'[1]#fixed_data'!$B$5)</f>
        <v>GB-CHC-1063945</v>
      </c>
      <c r="O42" t="str">
        <f>IF('[1]#source_data'!K43="","",'[1]#fixed_data'!$B$6)</f>
        <v>Trusthouse Charitable Foundation</v>
      </c>
      <c r="P42" t="str">
        <f>IF('[1]#source_data'!K43="","",IF('[1]#source_data'!H43="","",'[1]#source_data'!H43))</f>
        <v>Small Grants</v>
      </c>
      <c r="Q42" s="10">
        <f>IF('[1]#source_data'!K43="","",'[1]#fixed_data'!$B$7)</f>
        <v>45135</v>
      </c>
      <c r="R42" t="str">
        <f>IF('[1]#source_data'!K43="","",'[1]#fixed_data'!$B$8)</f>
        <v>https://www.trusthousecharitablefoundation.org.uk/</v>
      </c>
    </row>
    <row r="43" spans="1:18" x14ac:dyDescent="0.35">
      <c r="A43" t="str">
        <f>IF('[1]#source_data'!K44="","",CONCATENATE('[1]#fixed_data'!$B$2&amp;'[1]#source_data'!K44))</f>
        <v>360G-TrusthouseCF-9401</v>
      </c>
      <c r="B43" t="str">
        <f>IF('[1]#source_data'!K44="","","Grant to "&amp;'[1]#source_data'!D44)</f>
        <v>Grant to Hartlepool Baby Bank</v>
      </c>
      <c r="C43" t="str">
        <f>IF('[1]#source_data'!K44="","",IF('[1]#source_data'!A44="","",'[1]#source_data'!A44))</f>
        <v>50% of rent and utilities over 3-years for a baby bank operating in Hartlepool, Tees Valley.</v>
      </c>
      <c r="D43" t="str">
        <f>IF('[1]#source_data'!K44="","",'[1]#fixed_data'!$B$3)</f>
        <v>GBP</v>
      </c>
      <c r="E43" s="7">
        <f>IF('[1]#source_data'!K44="","",IF('[1]#source_data'!B44="","",'[1]#source_data'!B44))</f>
        <v>16200</v>
      </c>
      <c r="F43" s="8">
        <f>IF('[1]#source_data'!K44="","",IF('[1]#source_data'!C44="","",'[1]#source_data'!C44))</f>
        <v>44952</v>
      </c>
      <c r="G43" t="str">
        <f>IF('[1]#source_data'!K44="","",IF(AND(I43="",J43=""),'[1]#fixed_data'!$B$4&amp;'[1]#source_data'!J44,IF(I43="","GB-COH-"&amp;J43,IF(LEFT(I43,3)="NIC","GB-NIC-"&amp;SUBSTITUTE(I43,"NIC",""),IF(LEFT(I43,2)="SC","GB-SC-"&amp;I43,IF(AND(LEFT(I43,1)="1",LEN(I43)=6),"GB-NIC-"&amp;I43,"GB-CHC-"&amp;I43))))))</f>
        <v>GB-CHC-1191460</v>
      </c>
      <c r="H43" t="str">
        <f>IF('[1]#source_data'!K44="","",IF('[1]#source_data'!D44="","",'[1]#source_data'!D44))</f>
        <v>Hartlepool Baby Bank</v>
      </c>
      <c r="I43" s="9">
        <f>IF('[1]#source_data'!K44="","",IF('[1]#source_data'!I44="","",IF('[1]#source_data'!F44="Not For Profit Organisation","",IF('[1]#source_data'!F44="Community Interest Company","",IF('[1]#source_data'!F44="Social Enterprise","",IF(LEFT('[1]#source_data'!I44,3)="NIC",SUBSTITUTE('[1]#source_data'!I44,"NIC",""),'[1]#source_data'!I44))))))</f>
        <v>1191460</v>
      </c>
      <c r="J43" t="str">
        <f>IF('[1]#source_data'!K44="","",IF('[1]#source_data'!F44="Not For Profit Organisation",TEXT('[1]#source_data'!I44,"00000000"),IF('[1]#source_data'!F44="Community Interest Company",TEXT('[1]#source_data'!I44,"00000000"),IF('[1]#source_data'!F44="Social Enterprise",TEXT('[1]#source_data'!I44,"00000000"),""))))</f>
        <v/>
      </c>
      <c r="K43" t="str">
        <f>IF('[1]#source_data'!K44="","",IF('[1]#source_data'!F44="","",'[1]#source_data'!F44))</f>
        <v>Registered Charity</v>
      </c>
      <c r="L43" t="str">
        <f>IF('[1]#source_data'!K44="","",IF('[1]#source_data'!G44="","",'[1]#source_data'!G44))</f>
        <v>Hartlepool</v>
      </c>
      <c r="M43" t="str">
        <f>IF('[1]#source_data'!K44="","",IF('[1]#source_data'!E44="","",'[1]#source_data'!E44))</f>
        <v>TS24 9EU</v>
      </c>
      <c r="N43" t="str">
        <f>IF('[1]#source_data'!K44="","",'[1]#fixed_data'!$B$5)</f>
        <v>GB-CHC-1063945</v>
      </c>
      <c r="O43" t="str">
        <f>IF('[1]#source_data'!K44="","",'[1]#fixed_data'!$B$6)</f>
        <v>Trusthouse Charitable Foundation</v>
      </c>
      <c r="P43" t="str">
        <f>IF('[1]#source_data'!K44="","",IF('[1]#source_data'!H44="","",'[1]#source_data'!H44))</f>
        <v>Major Grants</v>
      </c>
      <c r="Q43" s="10">
        <f>IF('[1]#source_data'!K44="","",'[1]#fixed_data'!$B$7)</f>
        <v>45135</v>
      </c>
      <c r="R43" t="str">
        <f>IF('[1]#source_data'!K44="","",'[1]#fixed_data'!$B$8)</f>
        <v>https://www.trusthousecharitablefoundation.org.uk/</v>
      </c>
    </row>
    <row r="44" spans="1:18" x14ac:dyDescent="0.35">
      <c r="A44" t="str">
        <f>IF('[1]#source_data'!K45="","",CONCATENATE('[1]#fixed_data'!$B$2&amp;'[1]#source_data'!K45))</f>
        <v>360G-TrusthouseCF-9439</v>
      </c>
      <c r="B44" t="str">
        <f>IF('[1]#source_data'!K45="","","Grant to "&amp;'[1]#source_data'!D45)</f>
        <v>Grant to Donnington Doorstep</v>
      </c>
      <c r="C44" t="str">
        <f>IF('[1]#source_data'!K45="","",IF('[1]#source_data'!A45="","",'[1]#source_data'!A45))</f>
        <v>47% of salaries and running costs over 3-years for Family Support provision on the Donnington estate, Oxford.</v>
      </c>
      <c r="D44" t="str">
        <f>IF('[1]#source_data'!K45="","",'[1]#fixed_data'!$B$3)</f>
        <v>GBP</v>
      </c>
      <c r="E44" s="7">
        <f>IF('[1]#source_data'!K45="","",IF('[1]#source_data'!B45="","",'[1]#source_data'!B45))</f>
        <v>90000</v>
      </c>
      <c r="F44" s="8">
        <f>IF('[1]#source_data'!K45="","",IF('[1]#source_data'!C45="","",'[1]#source_data'!C45))</f>
        <v>44952</v>
      </c>
      <c r="G44" t="str">
        <f>IF('[1]#source_data'!K45="","",IF(AND(I44="",J44=""),'[1]#fixed_data'!$B$4&amp;'[1]#source_data'!J45,IF(I44="","GB-COH-"&amp;J44,IF(LEFT(I44,3)="NIC","GB-NIC-"&amp;SUBSTITUTE(I44,"NIC",""),IF(LEFT(I44,2)="SC","GB-SC-"&amp;I44,IF(AND(LEFT(I44,1)="1",LEN(I44)=6),"GB-NIC-"&amp;I44,"GB-CHC-"&amp;I44))))))</f>
        <v>GB-CHC-1144821</v>
      </c>
      <c r="H44" t="str">
        <f>IF('[1]#source_data'!K45="","",IF('[1]#source_data'!D45="","",'[1]#source_data'!D45))</f>
        <v>Donnington Doorstep</v>
      </c>
      <c r="I44" s="9">
        <f>IF('[1]#source_data'!K45="","",IF('[1]#source_data'!I45="","",IF('[1]#source_data'!F45="Not For Profit Organisation","",IF('[1]#source_data'!F45="Community Interest Company","",IF('[1]#source_data'!F45="Social Enterprise","",IF(LEFT('[1]#source_data'!I45,3)="NIC",SUBSTITUTE('[1]#source_data'!I45,"NIC",""),'[1]#source_data'!I45))))))</f>
        <v>1144821</v>
      </c>
      <c r="J44" t="str">
        <f>IF('[1]#source_data'!K45="","",IF('[1]#source_data'!F45="Not For Profit Organisation",TEXT('[1]#source_data'!I45,"00000000"),IF('[1]#source_data'!F45="Community Interest Company",TEXT('[1]#source_data'!I45,"00000000"),IF('[1]#source_data'!F45="Social Enterprise",TEXT('[1]#source_data'!I45,"00000000"),""))))</f>
        <v/>
      </c>
      <c r="K44" t="str">
        <f>IF('[1]#source_data'!K45="","",IF('[1]#source_data'!F45="","",'[1]#source_data'!F45))</f>
        <v>Registered Charity</v>
      </c>
      <c r="L44" t="str">
        <f>IF('[1]#source_data'!K45="","",IF('[1]#source_data'!G45="","",'[1]#source_data'!G45))</f>
        <v>Oxford</v>
      </c>
      <c r="M44" t="str">
        <f>IF('[1]#source_data'!K45="","",IF('[1]#source_data'!E45="","",'[1]#source_data'!E45))</f>
        <v>OX4 4BB</v>
      </c>
      <c r="N44" t="str">
        <f>IF('[1]#source_data'!K45="","",'[1]#fixed_data'!$B$5)</f>
        <v>GB-CHC-1063945</v>
      </c>
      <c r="O44" t="str">
        <f>IF('[1]#source_data'!K45="","",'[1]#fixed_data'!$B$6)</f>
        <v>Trusthouse Charitable Foundation</v>
      </c>
      <c r="P44" t="str">
        <f>IF('[1]#source_data'!K45="","",IF('[1]#source_data'!H45="","",'[1]#source_data'!H45))</f>
        <v>Major Grants</v>
      </c>
      <c r="Q44" s="10">
        <f>IF('[1]#source_data'!K45="","",'[1]#fixed_data'!$B$7)</f>
        <v>45135</v>
      </c>
      <c r="R44" t="str">
        <f>IF('[1]#source_data'!K45="","",'[1]#fixed_data'!$B$8)</f>
        <v>https://www.trusthousecharitablefoundation.org.uk/</v>
      </c>
    </row>
    <row r="45" spans="1:18" x14ac:dyDescent="0.35">
      <c r="A45" t="str">
        <f>IF('[1]#source_data'!K46="","",CONCATENATE('[1]#fixed_data'!$B$2&amp;'[1]#source_data'!K46))</f>
        <v>360G-TrusthouseCF-9460</v>
      </c>
      <c r="B45" t="str">
        <f>IF('[1]#source_data'!K46="","","Grant to "&amp;'[1]#source_data'!D46)</f>
        <v>Grant to Mid Tendring Education Partnership</v>
      </c>
      <c r="C45" t="str">
        <f>IF('[1]#source_data'!K46="","",IF('[1]#source_data'!A46="","",'[1]#source_data'!A46))</f>
        <v>50% of salary over 3-years for a Family Support Worker at an education charity in Clacton-on-Sea, North Essex.</v>
      </c>
      <c r="D45" t="str">
        <f>IF('[1]#source_data'!K46="","",'[1]#fixed_data'!$B$3)</f>
        <v>GBP</v>
      </c>
      <c r="E45" s="7">
        <f>IF('[1]#source_data'!K46="","",IF('[1]#source_data'!B46="","",'[1]#source_data'!B46))</f>
        <v>74642</v>
      </c>
      <c r="F45" s="8">
        <f>IF('[1]#source_data'!K46="","",IF('[1]#source_data'!C46="","",'[1]#source_data'!C46))</f>
        <v>44952</v>
      </c>
      <c r="G45" t="str">
        <f>IF('[1]#source_data'!K46="","",IF(AND(I45="",J45=""),'[1]#fixed_data'!$B$4&amp;'[1]#source_data'!J46,IF(I45="","GB-COH-"&amp;J45,IF(LEFT(I45,3)="NIC","GB-NIC-"&amp;SUBSTITUTE(I45,"NIC",""),IF(LEFT(I45,2)="SC","GB-SC-"&amp;I45,IF(AND(LEFT(I45,1)="1",LEN(I45)=6),"GB-NIC-"&amp;I45,"GB-CHC-"&amp;I45))))))</f>
        <v>GB-CHC-1150415</v>
      </c>
      <c r="H45" t="str">
        <f>IF('[1]#source_data'!K46="","",IF('[1]#source_data'!D46="","",'[1]#source_data'!D46))</f>
        <v>Mid Tendring Education Partnership</v>
      </c>
      <c r="I45" s="9">
        <f>IF('[1]#source_data'!K46="","",IF('[1]#source_data'!I46="","",IF('[1]#source_data'!F46="Not For Profit Organisation","",IF('[1]#source_data'!F46="Community Interest Company","",IF('[1]#source_data'!F46="Social Enterprise","",IF(LEFT('[1]#source_data'!I46,3)="NIC",SUBSTITUTE('[1]#source_data'!I46,"NIC",""),'[1]#source_data'!I46))))))</f>
        <v>1150415</v>
      </c>
      <c r="J45" t="str">
        <f>IF('[1]#source_data'!K46="","",IF('[1]#source_data'!F46="Not For Profit Organisation",TEXT('[1]#source_data'!I46,"00000000"),IF('[1]#source_data'!F46="Community Interest Company",TEXT('[1]#source_data'!I46,"00000000"),IF('[1]#source_data'!F46="Social Enterprise",TEXT('[1]#source_data'!I46,"00000000"),""))))</f>
        <v/>
      </c>
      <c r="K45" t="str">
        <f>IF('[1]#source_data'!K46="","",IF('[1]#source_data'!F46="","",'[1]#source_data'!F46))</f>
        <v>Charitable Incorporated Organisation</v>
      </c>
      <c r="L45" t="str">
        <f>IF('[1]#source_data'!K46="","",IF('[1]#source_data'!G46="","",'[1]#source_data'!G46))</f>
        <v>Colchester</v>
      </c>
      <c r="M45" t="str">
        <f>IF('[1]#source_data'!K46="","",IF('[1]#source_data'!E46="","",'[1]#source_data'!E46))</f>
        <v>CO7 0HU</v>
      </c>
      <c r="N45" t="str">
        <f>IF('[1]#source_data'!K46="","",'[1]#fixed_data'!$B$5)</f>
        <v>GB-CHC-1063945</v>
      </c>
      <c r="O45" t="str">
        <f>IF('[1]#source_data'!K46="","",'[1]#fixed_data'!$B$6)</f>
        <v>Trusthouse Charitable Foundation</v>
      </c>
      <c r="P45" t="str">
        <f>IF('[1]#source_data'!K46="","",IF('[1]#source_data'!H46="","",'[1]#source_data'!H46))</f>
        <v>Major Grants</v>
      </c>
      <c r="Q45" s="10">
        <f>IF('[1]#source_data'!K46="","",'[1]#fixed_data'!$B$7)</f>
        <v>45135</v>
      </c>
      <c r="R45" t="str">
        <f>IF('[1]#source_data'!K46="","",'[1]#fixed_data'!$B$8)</f>
        <v>https://www.trusthousecharitablefoundation.org.uk/</v>
      </c>
    </row>
    <row r="46" spans="1:18" x14ac:dyDescent="0.35">
      <c r="A46" t="str">
        <f>IF('[1]#source_data'!K47="","",CONCATENATE('[1]#fixed_data'!$B$2&amp;'[1]#source_data'!K47))</f>
        <v>360G-TrusthouseCF-9477</v>
      </c>
      <c r="B46" t="str">
        <f>IF('[1]#source_data'!K47="","","Grant to "&amp;'[1]#source_data'!D47)</f>
        <v>Grant to Geeza Break</v>
      </c>
      <c r="C46" t="str">
        <f>IF('[1]#source_data'!K47="","",IF('[1]#source_data'!A47="","",'[1]#source_data'!A47))</f>
        <v>4% of running costs over 3-years for a charity offering family support and respite for vulnerable families in Glasgow, Scotland.</v>
      </c>
      <c r="D46" t="str">
        <f>IF('[1]#source_data'!K47="","",'[1]#fixed_data'!$B$3)</f>
        <v>GBP</v>
      </c>
      <c r="E46" s="7">
        <f>IF('[1]#source_data'!K47="","",IF('[1]#source_data'!B47="","",'[1]#source_data'!B47))</f>
        <v>90000</v>
      </c>
      <c r="F46" s="8">
        <f>IF('[1]#source_data'!K47="","",IF('[1]#source_data'!C47="","",'[1]#source_data'!C47))</f>
        <v>44952</v>
      </c>
      <c r="G46" t="str">
        <f>IF('[1]#source_data'!K47="","",IF(AND(I46="",J46=""),'[1]#fixed_data'!$B$4&amp;'[1]#source_data'!J47,IF(I46="","GB-COH-"&amp;J46,IF(LEFT(I46,3)="NIC","GB-NIC-"&amp;SUBSTITUTE(I46,"NIC",""),IF(LEFT(I46,2)="SC","GB-SC-"&amp;I46,IF(AND(LEFT(I46,1)="1",LEN(I46)=6),"GB-NIC-"&amp;I46,"GB-CHC-"&amp;I46))))))</f>
        <v>GB-SC-SC019637</v>
      </c>
      <c r="H46" t="str">
        <f>IF('[1]#source_data'!K47="","",IF('[1]#source_data'!D47="","",'[1]#source_data'!D47))</f>
        <v>Geeza Break</v>
      </c>
      <c r="I46" s="9" t="str">
        <f>IF('[1]#source_data'!K47="","",IF('[1]#source_data'!I47="","",IF('[1]#source_data'!F47="Not For Profit Organisation","",IF('[1]#source_data'!F47="Community Interest Company","",IF('[1]#source_data'!F47="Social Enterprise","",IF(LEFT('[1]#source_data'!I47,3)="NIC",SUBSTITUTE('[1]#source_data'!I47,"NIC",""),'[1]#source_data'!I47))))))</f>
        <v>SC019637</v>
      </c>
      <c r="J46" t="str">
        <f>IF('[1]#source_data'!K47="","",IF('[1]#source_data'!F47="Not For Profit Organisation",TEXT('[1]#source_data'!I47,"00000000"),IF('[1]#source_data'!F47="Community Interest Company",TEXT('[1]#source_data'!I47,"00000000"),IF('[1]#source_data'!F47="Social Enterprise",TEXT('[1]#source_data'!I47,"00000000"),""))))</f>
        <v/>
      </c>
      <c r="K46" t="str">
        <f>IF('[1]#source_data'!K47="","",IF('[1]#source_data'!F47="","",'[1]#source_data'!F47))</f>
        <v>Registered Charity</v>
      </c>
      <c r="L46" t="str">
        <f>IF('[1]#source_data'!K47="","",IF('[1]#source_data'!G47="","",'[1]#source_data'!G47))</f>
        <v>Glasgow</v>
      </c>
      <c r="M46" t="str">
        <f>IF('[1]#source_data'!K47="","",IF('[1]#source_data'!E47="","",'[1]#source_data'!E47))</f>
        <v>G31 4ST</v>
      </c>
      <c r="N46" t="str">
        <f>IF('[1]#source_data'!K47="","",'[1]#fixed_data'!$B$5)</f>
        <v>GB-CHC-1063945</v>
      </c>
      <c r="O46" t="str">
        <f>IF('[1]#source_data'!K47="","",'[1]#fixed_data'!$B$6)</f>
        <v>Trusthouse Charitable Foundation</v>
      </c>
      <c r="P46" t="str">
        <f>IF('[1]#source_data'!K47="","",IF('[1]#source_data'!H47="","",'[1]#source_data'!H47))</f>
        <v>Major Grants</v>
      </c>
      <c r="Q46" s="10">
        <f>IF('[1]#source_data'!K47="","",'[1]#fixed_data'!$B$7)</f>
        <v>45135</v>
      </c>
      <c r="R46" t="str">
        <f>IF('[1]#source_data'!K47="","",'[1]#fixed_data'!$B$8)</f>
        <v>https://www.trusthousecharitablefoundation.org.uk/</v>
      </c>
    </row>
    <row r="47" spans="1:18" x14ac:dyDescent="0.35">
      <c r="A47" t="str">
        <f>IF('[1]#source_data'!K48="","",CONCATENATE('[1]#fixed_data'!$B$2&amp;'[1]#source_data'!K48))</f>
        <v>360G-TrusthouseCF-9480</v>
      </c>
      <c r="B47" t="str">
        <f>IF('[1]#source_data'!K48="","","Grant to "&amp;'[1]#source_data'!D48)</f>
        <v>Grant to A Way Out</v>
      </c>
      <c r="C47" t="str">
        <f>IF('[1]#source_data'!K48="","",IF('[1]#source_data'!A48="","",'[1]#source_data'!A48))</f>
        <v>50% of running costs over 3-years for family support services in Stockton on Tees.</v>
      </c>
      <c r="D47" t="str">
        <f>IF('[1]#source_data'!K48="","",'[1]#fixed_data'!$B$3)</f>
        <v>GBP</v>
      </c>
      <c r="E47" s="7">
        <f>IF('[1]#source_data'!K48="","",IF('[1]#source_data'!B48="","",'[1]#source_data'!B48))</f>
        <v>72193</v>
      </c>
      <c r="F47" s="8">
        <f>IF('[1]#source_data'!K48="","",IF('[1]#source_data'!C48="","",'[1]#source_data'!C48))</f>
        <v>44952</v>
      </c>
      <c r="G47" t="str">
        <f>IF('[1]#source_data'!K48="","",IF(AND(I47="",J47=""),'[1]#fixed_data'!$B$4&amp;'[1]#source_data'!J48,IF(I47="","GB-COH-"&amp;J47,IF(LEFT(I47,3)="NIC","GB-NIC-"&amp;SUBSTITUTE(I47,"NIC",""),IF(LEFT(I47,2)="SC","GB-SC-"&amp;I47,IF(AND(LEFT(I47,1)="1",LEN(I47)=6),"GB-NIC-"&amp;I47,"GB-CHC-"&amp;I47))))))</f>
        <v>GB-CHC-1137535</v>
      </c>
      <c r="H47" t="str">
        <f>IF('[1]#source_data'!K48="","",IF('[1]#source_data'!D48="","",'[1]#source_data'!D48))</f>
        <v>A Way Out</v>
      </c>
      <c r="I47" s="9">
        <f>IF('[1]#source_data'!K48="","",IF('[1]#source_data'!I48="","",IF('[1]#source_data'!F48="Not For Profit Organisation","",IF('[1]#source_data'!F48="Community Interest Company","",IF('[1]#source_data'!F48="Social Enterprise","",IF(LEFT('[1]#source_data'!I48,3)="NIC",SUBSTITUTE('[1]#source_data'!I48,"NIC",""),'[1]#source_data'!I48))))))</f>
        <v>1137535</v>
      </c>
      <c r="J47" t="str">
        <f>IF('[1]#source_data'!K48="","",IF('[1]#source_data'!F48="Not For Profit Organisation",TEXT('[1]#source_data'!I48,"00000000"),IF('[1]#source_data'!F48="Community Interest Company",TEXT('[1]#source_data'!I48,"00000000"),IF('[1]#source_data'!F48="Social Enterprise",TEXT('[1]#source_data'!I48,"00000000"),""))))</f>
        <v/>
      </c>
      <c r="K47" t="str">
        <f>IF('[1]#source_data'!K48="","",IF('[1]#source_data'!F48="","",'[1]#source_data'!F48))</f>
        <v>Registered Charity</v>
      </c>
      <c r="L47" t="str">
        <f>IF('[1]#source_data'!K48="","",IF('[1]#source_data'!G48="","",'[1]#source_data'!G48))</f>
        <v>Stockton-on-Tees</v>
      </c>
      <c r="M47" t="str">
        <f>IF('[1]#source_data'!K48="","",IF('[1]#source_data'!E48="","",'[1]#source_data'!E48))</f>
        <v>TS18 1BZ</v>
      </c>
      <c r="N47" t="str">
        <f>IF('[1]#source_data'!K48="","",'[1]#fixed_data'!$B$5)</f>
        <v>GB-CHC-1063945</v>
      </c>
      <c r="O47" t="str">
        <f>IF('[1]#source_data'!K48="","",'[1]#fixed_data'!$B$6)</f>
        <v>Trusthouse Charitable Foundation</v>
      </c>
      <c r="P47" t="str">
        <f>IF('[1]#source_data'!K48="","",IF('[1]#source_data'!H48="","",'[1]#source_data'!H48))</f>
        <v>Major Grants</v>
      </c>
      <c r="Q47" s="10">
        <f>IF('[1]#source_data'!K48="","",'[1]#fixed_data'!$B$7)</f>
        <v>45135</v>
      </c>
      <c r="R47" t="str">
        <f>IF('[1]#source_data'!K48="","",'[1]#fixed_data'!$B$8)</f>
        <v>https://www.trusthousecharitablefoundation.org.uk/</v>
      </c>
    </row>
    <row r="48" spans="1:18" x14ac:dyDescent="0.35">
      <c r="A48" t="str">
        <f>IF('[1]#source_data'!K49="","",CONCATENATE('[1]#fixed_data'!$B$2&amp;'[1]#source_data'!K49))</f>
        <v>360G-TrusthouseCF-9484</v>
      </c>
      <c r="B48" t="str">
        <f>IF('[1]#source_data'!K49="","","Grant to "&amp;'[1]#source_data'!D49)</f>
        <v>Grant to Foothold Cymru</v>
      </c>
      <c r="C48" t="str">
        <f>IF('[1]#source_data'!K49="","",IF('[1]#source_data'!A49="","",'[1]#source_data'!A49))</f>
        <v>50% of project costs over 3-years for a programme to support vulnerable families facing complex challenges in the Burry Estuary, South Wales.</v>
      </c>
      <c r="D48" t="str">
        <f>IF('[1]#source_data'!K49="","",'[1]#fixed_data'!$B$3)</f>
        <v>GBP</v>
      </c>
      <c r="E48" s="7">
        <f>IF('[1]#source_data'!K49="","",IF('[1]#source_data'!B49="","",'[1]#source_data'!B49))</f>
        <v>98106</v>
      </c>
      <c r="F48" s="8">
        <f>IF('[1]#source_data'!K49="","",IF('[1]#source_data'!C49="","",'[1]#source_data'!C49))</f>
        <v>44952</v>
      </c>
      <c r="G48" t="str">
        <f>IF('[1]#source_data'!K49="","",IF(AND(I48="",J48=""),'[1]#fixed_data'!$B$4&amp;'[1]#source_data'!J49,IF(I48="","GB-COH-"&amp;J48,IF(LEFT(I48,3)="NIC","GB-NIC-"&amp;SUBSTITUTE(I48,"NIC",""),IF(LEFT(I48,2)="SC","GB-SC-"&amp;I48,IF(AND(LEFT(I48,1)="1",LEN(I48)=6),"GB-NIC-"&amp;I48,"GB-CHC-"&amp;I48))))))</f>
        <v>GB-CHC-1188696</v>
      </c>
      <c r="H48" t="str">
        <f>IF('[1]#source_data'!K49="","",IF('[1]#source_data'!D49="","",'[1]#source_data'!D49))</f>
        <v>Foothold Cymru</v>
      </c>
      <c r="I48" s="9">
        <f>IF('[1]#source_data'!K49="","",IF('[1]#source_data'!I49="","",IF('[1]#source_data'!F49="Not For Profit Organisation","",IF('[1]#source_data'!F49="Community Interest Company","",IF('[1]#source_data'!F49="Social Enterprise","",IF(LEFT('[1]#source_data'!I49,3)="NIC",SUBSTITUTE('[1]#source_data'!I49,"NIC",""),'[1]#source_data'!I49))))))</f>
        <v>1188696</v>
      </c>
      <c r="J48" t="str">
        <f>IF('[1]#source_data'!K49="","",IF('[1]#source_data'!F49="Not For Profit Organisation",TEXT('[1]#source_data'!I49,"00000000"),IF('[1]#source_data'!F49="Community Interest Company",TEXT('[1]#source_data'!I49,"00000000"),IF('[1]#source_data'!F49="Social Enterprise",TEXT('[1]#source_data'!I49,"00000000"),""))))</f>
        <v/>
      </c>
      <c r="K48" t="str">
        <f>IF('[1]#source_data'!K49="","",IF('[1]#source_data'!F49="","",'[1]#source_data'!F49))</f>
        <v>Registered Charity</v>
      </c>
      <c r="L48" t="str">
        <f>IF('[1]#source_data'!K49="","",IF('[1]#source_data'!G49="","",'[1]#source_data'!G49))</f>
        <v>Llanelli</v>
      </c>
      <c r="M48" t="str">
        <f>IF('[1]#source_data'!K49="","",IF('[1]#source_data'!E49="","",'[1]#source_data'!E49))</f>
        <v>SA14 9RA</v>
      </c>
      <c r="N48" t="str">
        <f>IF('[1]#source_data'!K49="","",'[1]#fixed_data'!$B$5)</f>
        <v>GB-CHC-1063945</v>
      </c>
      <c r="O48" t="str">
        <f>IF('[1]#source_data'!K49="","",'[1]#fixed_data'!$B$6)</f>
        <v>Trusthouse Charitable Foundation</v>
      </c>
      <c r="P48" t="str">
        <f>IF('[1]#source_data'!K49="","",IF('[1]#source_data'!H49="","",'[1]#source_data'!H49))</f>
        <v>Major Grants</v>
      </c>
      <c r="Q48" s="10">
        <f>IF('[1]#source_data'!K49="","",'[1]#fixed_data'!$B$7)</f>
        <v>45135</v>
      </c>
      <c r="R48" t="str">
        <f>IF('[1]#source_data'!K49="","",'[1]#fixed_data'!$B$8)</f>
        <v>https://www.trusthousecharitablefoundation.org.uk/</v>
      </c>
    </row>
    <row r="49" spans="1:18" x14ac:dyDescent="0.35">
      <c r="A49" t="str">
        <f>IF('[1]#source_data'!K50="","",CONCATENATE('[1]#fixed_data'!$B$2&amp;'[1]#source_data'!K50))</f>
        <v>360G-TrusthouseCF-9547</v>
      </c>
      <c r="B49" t="str">
        <f>IF('[1]#source_data'!K50="","","Grant to "&amp;'[1]#source_data'!D50)</f>
        <v>Grant to Insight Counselling Coaching &amp; Support Services</v>
      </c>
      <c r="C49" t="str">
        <f>IF('[1]#source_data'!K50="","",IF('[1]#source_data'!A50="","",'[1]#source_data'!A50))</f>
        <v>29% of core running costs over 1-year for a charity providing counselling and support to families post domestic abuse, incl. families with SEND children in Warwickshire.</v>
      </c>
      <c r="D49" t="str">
        <f>IF('[1]#source_data'!K50="","",'[1]#fixed_data'!$B$3)</f>
        <v>GBP</v>
      </c>
      <c r="E49" s="7">
        <f>IF('[1]#source_data'!K50="","",IF('[1]#source_data'!B50="","",'[1]#source_data'!B50))</f>
        <v>20000</v>
      </c>
      <c r="F49" s="8">
        <f>IF('[1]#source_data'!K50="","",IF('[1]#source_data'!C50="","",'[1]#source_data'!C50))</f>
        <v>44952</v>
      </c>
      <c r="G49" t="str">
        <f>IF('[1]#source_data'!K50="","",IF(AND(I49="",J49=""),'[1]#fixed_data'!$B$4&amp;'[1]#source_data'!J50,IF(I49="","GB-COH-"&amp;J49,IF(LEFT(I49,3)="NIC","GB-NIC-"&amp;SUBSTITUTE(I49,"NIC",""),IF(LEFT(I49,2)="SC","GB-SC-"&amp;I49,IF(AND(LEFT(I49,1)="1",LEN(I49)=6),"GB-NIC-"&amp;I49,"GB-CHC-"&amp;I49))))))</f>
        <v>GB-CHC-1125103</v>
      </c>
      <c r="H49" t="str">
        <f>IF('[1]#source_data'!K50="","",IF('[1]#source_data'!D50="","",'[1]#source_data'!D50))</f>
        <v>Insight Counselling Coaching &amp; Support Services</v>
      </c>
      <c r="I49" s="9">
        <f>IF('[1]#source_data'!K50="","",IF('[1]#source_data'!I50="","",IF('[1]#source_data'!F50="Not For Profit Organisation","",IF('[1]#source_data'!F50="Community Interest Company","",IF('[1]#source_data'!F50="Social Enterprise","",IF(LEFT('[1]#source_data'!I50,3)="NIC",SUBSTITUTE('[1]#source_data'!I50,"NIC",""),'[1]#source_data'!I50))))))</f>
        <v>1125103</v>
      </c>
      <c r="J49" t="str">
        <f>IF('[1]#source_data'!K50="","",IF('[1]#source_data'!F50="Not For Profit Organisation",TEXT('[1]#source_data'!I50,"00000000"),IF('[1]#source_data'!F50="Community Interest Company",TEXT('[1]#source_data'!I50,"00000000"),IF('[1]#source_data'!F50="Social Enterprise",TEXT('[1]#source_data'!I50,"00000000"),""))))</f>
        <v/>
      </c>
      <c r="K49" t="str">
        <f>IF('[1]#source_data'!K50="","",IF('[1]#source_data'!F50="","",'[1]#source_data'!F50))</f>
        <v>Registered Charity</v>
      </c>
      <c r="L49" t="str">
        <f>IF('[1]#source_data'!K50="","",IF('[1]#source_data'!G50="","",'[1]#source_data'!G50))</f>
        <v>Bedworth</v>
      </c>
      <c r="M49" t="str">
        <f>IF('[1]#source_data'!K50="","",IF('[1]#source_data'!E50="","",'[1]#source_data'!E50))</f>
        <v>CV12 8EA</v>
      </c>
      <c r="N49" t="str">
        <f>IF('[1]#source_data'!K50="","",'[1]#fixed_data'!$B$5)</f>
        <v>GB-CHC-1063945</v>
      </c>
      <c r="O49" t="str">
        <f>IF('[1]#source_data'!K50="","",'[1]#fixed_data'!$B$6)</f>
        <v>Trusthouse Charitable Foundation</v>
      </c>
      <c r="P49" t="str">
        <f>IF('[1]#source_data'!K50="","",IF('[1]#source_data'!H50="","",'[1]#source_data'!H50))</f>
        <v>Major Grants</v>
      </c>
      <c r="Q49" s="10">
        <f>IF('[1]#source_data'!K50="","",'[1]#fixed_data'!$B$7)</f>
        <v>45135</v>
      </c>
      <c r="R49" t="str">
        <f>IF('[1]#source_data'!K50="","",'[1]#fixed_data'!$B$8)</f>
        <v>https://www.trusthousecharitablefoundation.org.uk/</v>
      </c>
    </row>
    <row r="50" spans="1:18" x14ac:dyDescent="0.35">
      <c r="A50" t="str">
        <f>IF('[1]#source_data'!K51="","",CONCATENATE('[1]#fixed_data'!$B$2&amp;'[1]#source_data'!K51))</f>
        <v>360G-TrusthouseCF-9625</v>
      </c>
      <c r="B50" t="str">
        <f>IF('[1]#source_data'!K51="","","Grant to "&amp;'[1]#source_data'!D51)</f>
        <v>Grant to Godolphin Cross Community Association</v>
      </c>
      <c r="C50" t="str">
        <f>IF('[1]#source_data'!K51="","",IF('[1]#source_data'!A51="","",'[1]#source_data'!A51))</f>
        <v>2% of the refurbishment costs for a Chapel in Helston, Cornwall, into an accessible community space.</v>
      </c>
      <c r="D50" t="str">
        <f>IF('[1]#source_data'!K51="","",'[1]#fixed_data'!$B$3)</f>
        <v>GBP</v>
      </c>
      <c r="E50" s="7">
        <f>IF('[1]#source_data'!K51="","",IF('[1]#source_data'!B51="","",'[1]#source_data'!B51))</f>
        <v>4000</v>
      </c>
      <c r="F50" s="8">
        <f>IF('[1]#source_data'!K51="","",IF('[1]#source_data'!C51="","",'[1]#source_data'!C51))</f>
        <v>44957</v>
      </c>
      <c r="G50" t="str">
        <f>IF('[1]#source_data'!K51="","",IF(AND(I50="",J50=""),'[1]#fixed_data'!$B$4&amp;'[1]#source_data'!J51,IF(I50="","GB-COH-"&amp;J50,IF(LEFT(I50,3)="NIC","GB-NIC-"&amp;SUBSTITUTE(I50,"NIC",""),IF(LEFT(I50,2)="SC","GB-SC-"&amp;I50,IF(AND(LEFT(I50,1)="1",LEN(I50)=6),"GB-NIC-"&amp;I50,"GB-CHC-"&amp;I50))))))</f>
        <v>GB-CHC-1165789</v>
      </c>
      <c r="H50" t="str">
        <f>IF('[1]#source_data'!K51="","",IF('[1]#source_data'!D51="","",'[1]#source_data'!D51))</f>
        <v>Godolphin Cross Community Association</v>
      </c>
      <c r="I50" s="9">
        <f>IF('[1]#source_data'!K51="","",IF('[1]#source_data'!I51="","",IF('[1]#source_data'!F51="Not For Profit Organisation","",IF('[1]#source_data'!F51="Community Interest Company","",IF('[1]#source_data'!F51="Social Enterprise","",IF(LEFT('[1]#source_data'!I51,3)="NIC",SUBSTITUTE('[1]#source_data'!I51,"NIC",""),'[1]#source_data'!I51))))))</f>
        <v>1165789</v>
      </c>
      <c r="J50" t="str">
        <f>IF('[1]#source_data'!K51="","",IF('[1]#source_data'!F51="Not For Profit Organisation",TEXT('[1]#source_data'!I51,"00000000"),IF('[1]#source_data'!F51="Community Interest Company",TEXT('[1]#source_data'!I51,"00000000"),IF('[1]#source_data'!F51="Social Enterprise",TEXT('[1]#source_data'!I51,"00000000"),""))))</f>
        <v/>
      </c>
      <c r="K50" t="str">
        <f>IF('[1]#source_data'!K51="","",IF('[1]#source_data'!F51="","",'[1]#source_data'!F51))</f>
        <v>Charitable Incorporated Organisation</v>
      </c>
      <c r="L50" t="str">
        <f>IF('[1]#source_data'!K51="","",IF('[1]#source_data'!G51="","",'[1]#source_data'!G51))</f>
        <v>Helston</v>
      </c>
      <c r="M50" t="str">
        <f>IF('[1]#source_data'!K51="","",IF('[1]#source_data'!E51="","",'[1]#source_data'!E51))</f>
        <v>TR13 9RA</v>
      </c>
      <c r="N50" t="str">
        <f>IF('[1]#source_data'!K51="","",'[1]#fixed_data'!$B$5)</f>
        <v>GB-CHC-1063945</v>
      </c>
      <c r="O50" t="str">
        <f>IF('[1]#source_data'!K51="","",'[1]#fixed_data'!$B$6)</f>
        <v>Trusthouse Charitable Foundation</v>
      </c>
      <c r="P50" t="str">
        <f>IF('[1]#source_data'!K51="","",IF('[1]#source_data'!H51="","",'[1]#source_data'!H51))</f>
        <v>Trustee Nom Grants</v>
      </c>
      <c r="Q50" s="10">
        <f>IF('[1]#source_data'!K51="","",'[1]#fixed_data'!$B$7)</f>
        <v>45135</v>
      </c>
      <c r="R50" t="str">
        <f>IF('[1]#source_data'!K51="","",'[1]#fixed_data'!$B$8)</f>
        <v>https://www.trusthousecharitablefoundation.org.uk/</v>
      </c>
    </row>
    <row r="51" spans="1:18" x14ac:dyDescent="0.35">
      <c r="A51" t="str">
        <f>IF('[1]#source_data'!K52="","",CONCATENATE('[1]#fixed_data'!$B$2&amp;'[1]#source_data'!K52))</f>
        <v>360G-TrusthouseCF-9652</v>
      </c>
      <c r="B51" t="str">
        <f>IF('[1]#source_data'!K52="","","Grant to "&amp;'[1]#source_data'!D52)</f>
        <v>Grant to Chandran Foundation</v>
      </c>
      <c r="C51" t="str">
        <f>IF('[1]#source_data'!K52="","",IF('[1]#source_data'!A52="","",'[1]#source_data'!A52))</f>
        <v>55% of the running costs for a programme of online English/Maths tuition to support children's transition to secondary school in the LB of Lambeth.</v>
      </c>
      <c r="D51" t="str">
        <f>IF('[1]#source_data'!K52="","",'[1]#fixed_data'!$B$3)</f>
        <v>GBP</v>
      </c>
      <c r="E51" s="7">
        <f>IF('[1]#source_data'!K52="","",IF('[1]#source_data'!B52="","",'[1]#source_data'!B52))</f>
        <v>3000</v>
      </c>
      <c r="F51" s="8">
        <f>IF('[1]#source_data'!K52="","",IF('[1]#source_data'!C52="","",'[1]#source_data'!C52))</f>
        <v>44957</v>
      </c>
      <c r="G51" t="str">
        <f>IF('[1]#source_data'!K52="","",IF(AND(I51="",J51=""),'[1]#fixed_data'!$B$4&amp;'[1]#source_data'!J52,IF(I51="","GB-COH-"&amp;J51,IF(LEFT(I51,3)="NIC","GB-NIC-"&amp;SUBSTITUTE(I51,"NIC",""),IF(LEFT(I51,2)="SC","GB-SC-"&amp;I51,IF(AND(LEFT(I51,1)="1",LEN(I51)=6),"GB-NIC-"&amp;I51,"GB-CHC-"&amp;I51))))))</f>
        <v>GB-CHC-1128023</v>
      </c>
      <c r="H51" t="str">
        <f>IF('[1]#source_data'!K52="","",IF('[1]#source_data'!D52="","",'[1]#source_data'!D52))</f>
        <v>Chandran Foundation</v>
      </c>
      <c r="I51" s="9">
        <f>IF('[1]#source_data'!K52="","",IF('[1]#source_data'!I52="","",IF('[1]#source_data'!F52="Not For Profit Organisation","",IF('[1]#source_data'!F52="Community Interest Company","",IF('[1]#source_data'!F52="Social Enterprise","",IF(LEFT('[1]#source_data'!I52,3)="NIC",SUBSTITUTE('[1]#source_data'!I52,"NIC",""),'[1]#source_data'!I52))))))</f>
        <v>1128023</v>
      </c>
      <c r="J51" t="str">
        <f>IF('[1]#source_data'!K52="","",IF('[1]#source_data'!F52="Not For Profit Organisation",TEXT('[1]#source_data'!I52,"00000000"),IF('[1]#source_data'!F52="Community Interest Company",TEXT('[1]#source_data'!I52,"00000000"),IF('[1]#source_data'!F52="Social Enterprise",TEXT('[1]#source_data'!I52,"00000000"),""))))</f>
        <v/>
      </c>
      <c r="K51" t="str">
        <f>IF('[1]#source_data'!K52="","",IF('[1]#source_data'!F52="","",'[1]#source_data'!F52))</f>
        <v>Registered Charity</v>
      </c>
      <c r="L51" t="str">
        <f>IF('[1]#source_data'!K52="","",IF('[1]#source_data'!G52="","",'[1]#source_data'!G52))</f>
        <v>London</v>
      </c>
      <c r="M51" t="str">
        <f>IF('[1]#source_data'!K52="","",IF('[1]#source_data'!E52="","",'[1]#source_data'!E52))</f>
        <v>EC3A 2AD</v>
      </c>
      <c r="N51" t="str">
        <f>IF('[1]#source_data'!K52="","",'[1]#fixed_data'!$B$5)</f>
        <v>GB-CHC-1063945</v>
      </c>
      <c r="O51" t="str">
        <f>IF('[1]#source_data'!K52="","",'[1]#fixed_data'!$B$6)</f>
        <v>Trusthouse Charitable Foundation</v>
      </c>
      <c r="P51" t="str">
        <f>IF('[1]#source_data'!K52="","",IF('[1]#source_data'!H52="","",'[1]#source_data'!H52))</f>
        <v>Trustee Nom Grants</v>
      </c>
      <c r="Q51" s="10">
        <f>IF('[1]#source_data'!K52="","",'[1]#fixed_data'!$B$7)</f>
        <v>45135</v>
      </c>
      <c r="R51" t="str">
        <f>IF('[1]#source_data'!K52="","",'[1]#fixed_data'!$B$8)</f>
        <v>https://www.trusthousecharitablefoundation.org.uk/</v>
      </c>
    </row>
    <row r="52" spans="1:18" x14ac:dyDescent="0.35">
      <c r="A52" t="str">
        <f>IF('[1]#source_data'!K53="","",CONCATENATE('[1]#fixed_data'!$B$2&amp;'[1]#source_data'!K53))</f>
        <v>360G-TrusthouseCF-9654</v>
      </c>
      <c r="B52" t="str">
        <f>IF('[1]#source_data'!K53="","","Grant to "&amp;'[1]#source_data'!D53)</f>
        <v>Grant to Stoke Climsland Parish Hall</v>
      </c>
      <c r="C52" t="str">
        <f>IF('[1]#source_data'!K53="","",IF('[1]#source_data'!A53="","",'[1]#source_data'!A53))</f>
        <v>50% of the costs to refurbish the kitchen of a community hall in Stoke Climsland, Cornwall.</v>
      </c>
      <c r="D52" t="str">
        <f>IF('[1]#source_data'!K53="","",'[1]#fixed_data'!$B$3)</f>
        <v>GBP</v>
      </c>
      <c r="E52" s="7">
        <f>IF('[1]#source_data'!K53="","",IF('[1]#source_data'!B53="","",'[1]#source_data'!B53))</f>
        <v>5000</v>
      </c>
      <c r="F52" s="8">
        <f>IF('[1]#source_data'!K53="","",IF('[1]#source_data'!C53="","",'[1]#source_data'!C53))</f>
        <v>44957</v>
      </c>
      <c r="G52" t="str">
        <f>IF('[1]#source_data'!K53="","",IF(AND(I52="",J52=""),'[1]#fixed_data'!$B$4&amp;'[1]#source_data'!J53,IF(I52="","GB-COH-"&amp;J52,IF(LEFT(I52,3)="NIC","GB-NIC-"&amp;SUBSTITUTE(I52,"NIC",""),IF(LEFT(I52,2)="SC","GB-SC-"&amp;I52,IF(AND(LEFT(I52,1)="1",LEN(I52)=6),"GB-NIC-"&amp;I52,"GB-CHC-"&amp;I52))))))</f>
        <v>GB-CHC-1182193</v>
      </c>
      <c r="H52" t="str">
        <f>IF('[1]#source_data'!K53="","",IF('[1]#source_data'!D53="","",'[1]#source_data'!D53))</f>
        <v>Stoke Climsland Parish Hall</v>
      </c>
      <c r="I52" s="9">
        <f>IF('[1]#source_data'!K53="","",IF('[1]#source_data'!I53="","",IF('[1]#source_data'!F53="Not For Profit Organisation","",IF('[1]#source_data'!F53="Community Interest Company","",IF('[1]#source_data'!F53="Social Enterprise","",IF(LEFT('[1]#source_data'!I53,3)="NIC",SUBSTITUTE('[1]#source_data'!I53,"NIC",""),'[1]#source_data'!I53))))))</f>
        <v>1182193</v>
      </c>
      <c r="J52" t="str">
        <f>IF('[1]#source_data'!K53="","",IF('[1]#source_data'!F53="Not For Profit Organisation",TEXT('[1]#source_data'!I53,"00000000"),IF('[1]#source_data'!F53="Community Interest Company",TEXT('[1]#source_data'!I53,"00000000"),IF('[1]#source_data'!F53="Social Enterprise",TEXT('[1]#source_data'!I53,"00000000"),""))))</f>
        <v/>
      </c>
      <c r="K52" t="str">
        <f>IF('[1]#source_data'!K53="","",IF('[1]#source_data'!F53="","",'[1]#source_data'!F53))</f>
        <v>Charitable Incorporated Organisation</v>
      </c>
      <c r="L52" t="str">
        <f>IF('[1]#source_data'!K53="","",IF('[1]#source_data'!G53="","",'[1]#source_data'!G53))</f>
        <v>Stoke Climsland</v>
      </c>
      <c r="M52" t="str">
        <f>IF('[1]#source_data'!K53="","",IF('[1]#source_data'!E53="","",'[1]#source_data'!E53))</f>
        <v>PL17 8NY</v>
      </c>
      <c r="N52" t="str">
        <f>IF('[1]#source_data'!K53="","",'[1]#fixed_data'!$B$5)</f>
        <v>GB-CHC-1063945</v>
      </c>
      <c r="O52" t="str">
        <f>IF('[1]#source_data'!K53="","",'[1]#fixed_data'!$B$6)</f>
        <v>Trusthouse Charitable Foundation</v>
      </c>
      <c r="P52" t="str">
        <f>IF('[1]#source_data'!K53="","",IF('[1]#source_data'!H53="","",'[1]#source_data'!H53))</f>
        <v>Trustee Nom Grants</v>
      </c>
      <c r="Q52" s="10">
        <f>IF('[1]#source_data'!K53="","",'[1]#fixed_data'!$B$7)</f>
        <v>45135</v>
      </c>
      <c r="R52" t="str">
        <f>IF('[1]#source_data'!K53="","",'[1]#fixed_data'!$B$8)</f>
        <v>https://www.trusthousecharitablefoundation.org.uk/</v>
      </c>
    </row>
    <row r="53" spans="1:18" x14ac:dyDescent="0.35">
      <c r="A53" t="str">
        <f>IF('[1]#source_data'!K54="","",CONCATENATE('[1]#fixed_data'!$B$2&amp;'[1]#source_data'!K54))</f>
        <v>360G-TrusthouseCF-9664</v>
      </c>
      <c r="B53" t="str">
        <f>IF('[1]#source_data'!K54="","","Grant to "&amp;'[1]#source_data'!D54)</f>
        <v>Grant to Knoll Community Association</v>
      </c>
      <c r="C53" t="str">
        <f>IF('[1]#source_data'!K54="","",IF('[1]#source_data'!A54="","",'[1]#source_data'!A54))</f>
        <v>48% of the salary and running costs for a community centre in Hove, Brighton.</v>
      </c>
      <c r="D53" t="str">
        <f>IF('[1]#source_data'!K54="","",'[1]#fixed_data'!$B$3)</f>
        <v>GBP</v>
      </c>
      <c r="E53" s="7">
        <f>IF('[1]#source_data'!K54="","",IF('[1]#source_data'!B54="","",'[1]#source_data'!B54))</f>
        <v>5000</v>
      </c>
      <c r="F53" s="8">
        <f>IF('[1]#source_data'!K54="","",IF('[1]#source_data'!C54="","",'[1]#source_data'!C54))</f>
        <v>44957</v>
      </c>
      <c r="G53" t="str">
        <f>IF('[1]#source_data'!K54="","",IF(AND(I53="",J53=""),'[1]#fixed_data'!$B$4&amp;'[1]#source_data'!J54,IF(I53="","GB-COH-"&amp;J53,IF(LEFT(I53,3)="NIC","GB-NIC-"&amp;SUBSTITUTE(I53,"NIC",""),IF(LEFT(I53,2)="SC","GB-SC-"&amp;I53,IF(AND(LEFT(I53,1)="1",LEN(I53)=6),"GB-NIC-"&amp;I53,"GB-CHC-"&amp;I53))))))</f>
        <v>GB-CHC-1155501</v>
      </c>
      <c r="H53" t="str">
        <f>IF('[1]#source_data'!K54="","",IF('[1]#source_data'!D54="","",'[1]#source_data'!D54))</f>
        <v>Knoll Community Association</v>
      </c>
      <c r="I53" s="9">
        <f>IF('[1]#source_data'!K54="","",IF('[1]#source_data'!I54="","",IF('[1]#source_data'!F54="Not For Profit Organisation","",IF('[1]#source_data'!F54="Community Interest Company","",IF('[1]#source_data'!F54="Social Enterprise","",IF(LEFT('[1]#source_data'!I54,3)="NIC",SUBSTITUTE('[1]#source_data'!I54,"NIC",""),'[1]#source_data'!I54))))))</f>
        <v>1155501</v>
      </c>
      <c r="J53" t="str">
        <f>IF('[1]#source_data'!K54="","",IF('[1]#source_data'!F54="Not For Profit Organisation",TEXT('[1]#source_data'!I54,"00000000"),IF('[1]#source_data'!F54="Community Interest Company",TEXT('[1]#source_data'!I54,"00000000"),IF('[1]#source_data'!F54="Social Enterprise",TEXT('[1]#source_data'!I54,"00000000"),""))))</f>
        <v/>
      </c>
      <c r="K53" t="str">
        <f>IF('[1]#source_data'!K54="","",IF('[1]#source_data'!F54="","",'[1]#source_data'!F54))</f>
        <v>Charitable Incorporated Organisation</v>
      </c>
      <c r="L53" t="str">
        <f>IF('[1]#source_data'!K54="","",IF('[1]#source_data'!G54="","",'[1]#source_data'!G54))</f>
        <v>Hove</v>
      </c>
      <c r="M53" t="str">
        <f>IF('[1]#source_data'!K54="","",IF('[1]#source_data'!E54="","",'[1]#source_data'!E54))</f>
        <v>BN3 7FP</v>
      </c>
      <c r="N53" t="str">
        <f>IF('[1]#source_data'!K54="","",'[1]#fixed_data'!$B$5)</f>
        <v>GB-CHC-1063945</v>
      </c>
      <c r="O53" t="str">
        <f>IF('[1]#source_data'!K54="","",'[1]#fixed_data'!$B$6)</f>
        <v>Trusthouse Charitable Foundation</v>
      </c>
      <c r="P53" t="str">
        <f>IF('[1]#source_data'!K54="","",IF('[1]#source_data'!H54="","",'[1]#source_data'!H54))</f>
        <v>Trustee Nom Grants</v>
      </c>
      <c r="Q53" s="10">
        <f>IF('[1]#source_data'!K54="","",'[1]#fixed_data'!$B$7)</f>
        <v>45135</v>
      </c>
      <c r="R53" t="str">
        <f>IF('[1]#source_data'!K54="","",'[1]#fixed_data'!$B$8)</f>
        <v>https://www.trusthousecharitablefoundation.org.uk/</v>
      </c>
    </row>
    <row r="54" spans="1:18" x14ac:dyDescent="0.35">
      <c r="A54" t="str">
        <f>IF('[1]#source_data'!K55="","",CONCATENATE('[1]#fixed_data'!$B$2&amp;'[1]#source_data'!K55))</f>
        <v>360G-TrusthouseCF-9672</v>
      </c>
      <c r="B54" t="str">
        <f>IF('[1]#source_data'!K55="","","Grant to "&amp;'[1]#source_data'!D55)</f>
        <v>Grant to BluWave Community Services CIC</v>
      </c>
      <c r="C54" t="str">
        <f>IF('[1]#source_data'!K55="","",IF('[1]#source_data'!A55="","",'[1]#source_data'!A55))</f>
        <v>6% of the running costs of a community transport scheme in Redditch.</v>
      </c>
      <c r="D54" t="str">
        <f>IF('[1]#source_data'!K55="","",'[1]#fixed_data'!$B$3)</f>
        <v>GBP</v>
      </c>
      <c r="E54" s="7">
        <f>IF('[1]#source_data'!K55="","",IF('[1]#source_data'!B55="","",'[1]#source_data'!B55))</f>
        <v>2000</v>
      </c>
      <c r="F54" s="8">
        <f>IF('[1]#source_data'!K55="","",IF('[1]#source_data'!C55="","",'[1]#source_data'!C55))</f>
        <v>44957</v>
      </c>
      <c r="G54" t="str">
        <f>IF('[1]#source_data'!K55="","",IF(AND(I54="",J54=""),'[1]#fixed_data'!$B$4&amp;'[1]#source_data'!J55,IF(I54="","GB-COH-"&amp;J54,IF(LEFT(I54,3)="NIC","GB-NIC-"&amp;SUBSTITUTE(I54,"NIC",""),IF(LEFT(I54,2)="SC","GB-SC-"&amp;I54,IF(AND(LEFT(I54,1)="1",LEN(I54)=6),"GB-NIC-"&amp;I54,"GB-CHC-"&amp;I54))))))</f>
        <v>GB-COH-11299820</v>
      </c>
      <c r="H54" t="str">
        <f>IF('[1]#source_data'!K55="","",IF('[1]#source_data'!D55="","",'[1]#source_data'!D55))</f>
        <v>BluWave Community Services CIC</v>
      </c>
      <c r="I54" s="9" t="str">
        <f>IF('[1]#source_data'!K55="","",IF('[1]#source_data'!I55="","",IF('[1]#source_data'!F55="Not For Profit Organisation","",IF('[1]#source_data'!F55="Community Interest Company","",IF('[1]#source_data'!F55="Social Enterprise","",IF(LEFT('[1]#source_data'!I55,3)="NIC",SUBSTITUTE('[1]#source_data'!I55,"NIC",""),'[1]#source_data'!I55))))))</f>
        <v/>
      </c>
      <c r="J54" t="str">
        <f>IF('[1]#source_data'!K55="","",IF('[1]#source_data'!F55="Not For Profit Organisation",TEXT('[1]#source_data'!I55,"00000000"),IF('[1]#source_data'!F55="Community Interest Company",TEXT('[1]#source_data'!I55,"00000000"),IF('[1]#source_data'!F55="Social Enterprise",TEXT('[1]#source_data'!I55,"00000000"),""))))</f>
        <v>11299820</v>
      </c>
      <c r="K54" t="str">
        <f>IF('[1]#source_data'!K55="","",IF('[1]#source_data'!F55="","",'[1]#source_data'!F55))</f>
        <v>Community Interest Company</v>
      </c>
      <c r="L54" t="str">
        <f>IF('[1]#source_data'!K55="","",IF('[1]#source_data'!G55="","",'[1]#source_data'!G55))</f>
        <v>Redditch</v>
      </c>
      <c r="M54" t="str">
        <f>IF('[1]#source_data'!K55="","",IF('[1]#source_data'!E55="","",'[1]#source_data'!E55))</f>
        <v>B98 8EY</v>
      </c>
      <c r="N54" t="str">
        <f>IF('[1]#source_data'!K55="","",'[1]#fixed_data'!$B$5)</f>
        <v>GB-CHC-1063945</v>
      </c>
      <c r="O54" t="str">
        <f>IF('[1]#source_data'!K55="","",'[1]#fixed_data'!$B$6)</f>
        <v>Trusthouse Charitable Foundation</v>
      </c>
      <c r="P54" t="str">
        <f>IF('[1]#source_data'!K55="","",IF('[1]#source_data'!H55="","",'[1]#source_data'!H55))</f>
        <v>Trustee Nom Grants</v>
      </c>
      <c r="Q54" s="10">
        <f>IF('[1]#source_data'!K55="","",'[1]#fixed_data'!$B$7)</f>
        <v>45135</v>
      </c>
      <c r="R54" t="str">
        <f>IF('[1]#source_data'!K55="","",'[1]#fixed_data'!$B$8)</f>
        <v>https://www.trusthousecharitablefoundation.org.uk/</v>
      </c>
    </row>
    <row r="55" spans="1:18" x14ac:dyDescent="0.35">
      <c r="A55" t="str">
        <f>IF('[1]#source_data'!K56="","",CONCATENATE('[1]#fixed_data'!$B$2&amp;'[1]#source_data'!K56))</f>
        <v>360G-TrusthouseCF-9605</v>
      </c>
      <c r="B55" t="str">
        <f>IF('[1]#source_data'!K56="","","Grant to "&amp;'[1]#source_data'!D56)</f>
        <v>Grant to Safe and Sound Dorset</v>
      </c>
      <c r="C55" t="str">
        <f>IF('[1]#source_data'!K56="","",IF('[1]#source_data'!A56="","",'[1]#source_data'!A56))</f>
        <v>49% of the running costs for a charity supporting excluded and vulnerable women through weekly street outreach and creative community sessions in Boscombe, Bournemouth.</v>
      </c>
      <c r="D55" t="str">
        <f>IF('[1]#source_data'!K56="","",'[1]#fixed_data'!$B$3)</f>
        <v>GBP</v>
      </c>
      <c r="E55" s="7">
        <f>IF('[1]#source_data'!K56="","",IF('[1]#source_data'!B56="","",'[1]#source_data'!B56))</f>
        <v>10000</v>
      </c>
      <c r="F55" s="8">
        <f>IF('[1]#source_data'!K56="","",IF('[1]#source_data'!C56="","",'[1]#source_data'!C56))</f>
        <v>44978</v>
      </c>
      <c r="G55" t="str">
        <f>IF('[1]#source_data'!K56="","",IF(AND(I55="",J55=""),'[1]#fixed_data'!$B$4&amp;'[1]#source_data'!J56,IF(I55="","GB-COH-"&amp;J55,IF(LEFT(I55,3)="NIC","GB-NIC-"&amp;SUBSTITUTE(I55,"NIC",""),IF(LEFT(I55,2)="SC","GB-SC-"&amp;I55,IF(AND(LEFT(I55,1)="1",LEN(I55)=6),"GB-NIC-"&amp;I55,"GB-CHC-"&amp;I55))))))</f>
        <v>GB-CHC-1172371</v>
      </c>
      <c r="H55" t="str">
        <f>IF('[1]#source_data'!K56="","",IF('[1]#source_data'!D56="","",'[1]#source_data'!D56))</f>
        <v>Safe and Sound Dorset</v>
      </c>
      <c r="I55" s="9">
        <f>IF('[1]#source_data'!K56="","",IF('[1]#source_data'!I56="","",IF('[1]#source_data'!F56="Not For Profit Organisation","",IF('[1]#source_data'!F56="Community Interest Company","",IF('[1]#source_data'!F56="Social Enterprise","",IF(LEFT('[1]#source_data'!I56,3)="NIC",SUBSTITUTE('[1]#source_data'!I56,"NIC",""),'[1]#source_data'!I56))))))</f>
        <v>1172371</v>
      </c>
      <c r="J55" t="str">
        <f>IF('[1]#source_data'!K56="","",IF('[1]#source_data'!F56="Not For Profit Organisation",TEXT('[1]#source_data'!I56,"00000000"),IF('[1]#source_data'!F56="Community Interest Company",TEXT('[1]#source_data'!I56,"00000000"),IF('[1]#source_data'!F56="Social Enterprise",TEXT('[1]#source_data'!I56,"00000000"),""))))</f>
        <v/>
      </c>
      <c r="K55" t="str">
        <f>IF('[1]#source_data'!K56="","",IF('[1]#source_data'!F56="","",'[1]#source_data'!F56))</f>
        <v>Registered Charity</v>
      </c>
      <c r="L55" t="str">
        <f>IF('[1]#source_data'!K56="","",IF('[1]#source_data'!G56="","",'[1]#source_data'!G56))</f>
        <v>Bournemouth</v>
      </c>
      <c r="M55" t="str">
        <f>IF('[1]#source_data'!K56="","",IF('[1]#source_data'!E56="","",'[1]#source_data'!E56))</f>
        <v>BH1 4BT</v>
      </c>
      <c r="N55" t="str">
        <f>IF('[1]#source_data'!K56="","",'[1]#fixed_data'!$B$5)</f>
        <v>GB-CHC-1063945</v>
      </c>
      <c r="O55" t="str">
        <f>IF('[1]#source_data'!K56="","",'[1]#fixed_data'!$B$6)</f>
        <v>Trusthouse Charitable Foundation</v>
      </c>
      <c r="P55" t="str">
        <f>IF('[1]#source_data'!K56="","",IF('[1]#source_data'!H56="","",'[1]#source_data'!H56))</f>
        <v>Small Grants</v>
      </c>
      <c r="Q55" s="10">
        <f>IF('[1]#source_data'!K56="","",'[1]#fixed_data'!$B$7)</f>
        <v>45135</v>
      </c>
      <c r="R55" t="str">
        <f>IF('[1]#source_data'!K56="","",'[1]#fixed_data'!$B$8)</f>
        <v>https://www.trusthousecharitablefoundation.org.uk/</v>
      </c>
    </row>
    <row r="56" spans="1:18" x14ac:dyDescent="0.35">
      <c r="A56" t="str">
        <f>IF('[1]#source_data'!K57="","",CONCATENATE('[1]#fixed_data'!$B$2&amp;'[1]#source_data'!K57))</f>
        <v>360G-TrusthouseCF-9636</v>
      </c>
      <c r="B56" t="str">
        <f>IF('[1]#source_data'!K57="","","Grant to "&amp;'[1]#source_data'!D57)</f>
        <v>Grant to Skerton Community Association</v>
      </c>
      <c r="C56" t="str">
        <f>IF('[1]#source_data'!K57="","",IF('[1]#source_data'!A57="","",'[1]#source_data'!A57))</f>
        <v xml:space="preserve">50% of the salary and running costs for a community centre in Skerton, Lancaster._x000D_
</v>
      </c>
      <c r="D56" t="str">
        <f>IF('[1]#source_data'!K57="","",'[1]#fixed_data'!$B$3)</f>
        <v>GBP</v>
      </c>
      <c r="E56" s="7">
        <f>IF('[1]#source_data'!K57="","",IF('[1]#source_data'!B57="","",'[1]#source_data'!B57))</f>
        <v>7360</v>
      </c>
      <c r="F56" s="8">
        <f>IF('[1]#source_data'!K57="","",IF('[1]#source_data'!C57="","",'[1]#source_data'!C57))</f>
        <v>44978</v>
      </c>
      <c r="G56" t="str">
        <f>IF('[1]#source_data'!K57="","",IF(AND(I56="",J56=""),'[1]#fixed_data'!$B$4&amp;'[1]#source_data'!J57,IF(I56="","GB-COH-"&amp;J56,IF(LEFT(I56,3)="NIC","GB-NIC-"&amp;SUBSTITUTE(I56,"NIC",""),IF(LEFT(I56,2)="SC","GB-SC-"&amp;I56,IF(AND(LEFT(I56,1)="1",LEN(I56)=6),"GB-NIC-"&amp;I56,"GB-CHC-"&amp;I56))))))</f>
        <v>GB-CHC-1058920</v>
      </c>
      <c r="H56" t="str">
        <f>IF('[1]#source_data'!K57="","",IF('[1]#source_data'!D57="","",'[1]#source_data'!D57))</f>
        <v>Skerton Community Association</v>
      </c>
      <c r="I56" s="9">
        <f>IF('[1]#source_data'!K57="","",IF('[1]#source_data'!I57="","",IF('[1]#source_data'!F57="Not For Profit Organisation","",IF('[1]#source_data'!F57="Community Interest Company","",IF('[1]#source_data'!F57="Social Enterprise","",IF(LEFT('[1]#source_data'!I57,3)="NIC",SUBSTITUTE('[1]#source_data'!I57,"NIC",""),'[1]#source_data'!I57))))))</f>
        <v>1058920</v>
      </c>
      <c r="J56" t="str">
        <f>IF('[1]#source_data'!K57="","",IF('[1]#source_data'!F57="Not For Profit Organisation",TEXT('[1]#source_data'!I57,"00000000"),IF('[1]#source_data'!F57="Community Interest Company",TEXT('[1]#source_data'!I57,"00000000"),IF('[1]#source_data'!F57="Social Enterprise",TEXT('[1]#source_data'!I57,"00000000"),""))))</f>
        <v/>
      </c>
      <c r="K56" t="str">
        <f>IF('[1]#source_data'!K57="","",IF('[1]#source_data'!F57="","",'[1]#source_data'!F57))</f>
        <v>Registered Charity</v>
      </c>
      <c r="L56" t="str">
        <f>IF('[1]#source_data'!K57="","",IF('[1]#source_data'!G57="","",'[1]#source_data'!G57))</f>
        <v>Lancaster</v>
      </c>
      <c r="M56" t="str">
        <f>IF('[1]#source_data'!K57="","",IF('[1]#source_data'!E57="","",'[1]#source_data'!E57))</f>
        <v>LA1 2JH</v>
      </c>
      <c r="N56" t="str">
        <f>IF('[1]#source_data'!K57="","",'[1]#fixed_data'!$B$5)</f>
        <v>GB-CHC-1063945</v>
      </c>
      <c r="O56" t="str">
        <f>IF('[1]#source_data'!K57="","",'[1]#fixed_data'!$B$6)</f>
        <v>Trusthouse Charitable Foundation</v>
      </c>
      <c r="P56" t="str">
        <f>IF('[1]#source_data'!K57="","",IF('[1]#source_data'!H57="","",'[1]#source_data'!H57))</f>
        <v>Small Grants</v>
      </c>
      <c r="Q56" s="10">
        <f>IF('[1]#source_data'!K57="","",'[1]#fixed_data'!$B$7)</f>
        <v>45135</v>
      </c>
      <c r="R56" t="str">
        <f>IF('[1]#source_data'!K57="","",'[1]#fixed_data'!$B$8)</f>
        <v>https://www.trusthousecharitablefoundation.org.uk/</v>
      </c>
    </row>
    <row r="57" spans="1:18" x14ac:dyDescent="0.35">
      <c r="A57" t="str">
        <f>IF('[1]#source_data'!K58="","",CONCATENATE('[1]#fixed_data'!$B$2&amp;'[1]#source_data'!K58))</f>
        <v>360G-TrusthouseCF-9639</v>
      </c>
      <c r="B57" t="str">
        <f>IF('[1]#source_data'!K58="","","Grant to "&amp;'[1]#source_data'!D58)</f>
        <v>Grant to West End Impact</v>
      </c>
      <c r="C57" t="str">
        <f>IF('[1]#source_data'!K58="","",IF('[1]#source_data'!A58="","",'[1]#source_data'!A58))</f>
        <v>29% of the salaries and core costs for a programme of supported volunteering and training  for people with multiple needs in Morecambe, Lancashire.</v>
      </c>
      <c r="D57" t="str">
        <f>IF('[1]#source_data'!K58="","",'[1]#fixed_data'!$B$3)</f>
        <v>GBP</v>
      </c>
      <c r="E57" s="7">
        <f>IF('[1]#source_data'!K58="","",IF('[1]#source_data'!B58="","",'[1]#source_data'!B58))</f>
        <v>10000</v>
      </c>
      <c r="F57" s="8">
        <f>IF('[1]#source_data'!K58="","",IF('[1]#source_data'!C58="","",'[1]#source_data'!C58))</f>
        <v>44978</v>
      </c>
      <c r="G57" t="str">
        <f>IF('[1]#source_data'!K58="","",IF(AND(I57="",J57=""),'[1]#fixed_data'!$B$4&amp;'[1]#source_data'!J58,IF(I57="","GB-COH-"&amp;J57,IF(LEFT(I57,3)="NIC","GB-NIC-"&amp;SUBSTITUTE(I57,"NIC",""),IF(LEFT(I57,2)="SC","GB-SC-"&amp;I57,IF(AND(LEFT(I57,1)="1",LEN(I57)=6),"GB-NIC-"&amp;I57,"GB-CHC-"&amp;I57))))))</f>
        <v>GB-CHC-1153736</v>
      </c>
      <c r="H57" t="str">
        <f>IF('[1]#source_data'!K58="","",IF('[1]#source_data'!D58="","",'[1]#source_data'!D58))</f>
        <v>West End Impact</v>
      </c>
      <c r="I57" s="9">
        <f>IF('[1]#source_data'!K58="","",IF('[1]#source_data'!I58="","",IF('[1]#source_data'!F58="Not For Profit Organisation","",IF('[1]#source_data'!F58="Community Interest Company","",IF('[1]#source_data'!F58="Social Enterprise","",IF(LEFT('[1]#source_data'!I58,3)="NIC",SUBSTITUTE('[1]#source_data'!I58,"NIC",""),'[1]#source_data'!I58))))))</f>
        <v>1153736</v>
      </c>
      <c r="J57" t="str">
        <f>IF('[1]#source_data'!K58="","",IF('[1]#source_data'!F58="Not For Profit Organisation",TEXT('[1]#source_data'!I58,"00000000"),IF('[1]#source_data'!F58="Community Interest Company",TEXT('[1]#source_data'!I58,"00000000"),IF('[1]#source_data'!F58="Social Enterprise",TEXT('[1]#source_data'!I58,"00000000"),""))))</f>
        <v/>
      </c>
      <c r="K57" t="str">
        <f>IF('[1]#source_data'!K58="","",IF('[1]#source_data'!F58="","",'[1]#source_data'!F58))</f>
        <v>Charitable Incorporated Organisation</v>
      </c>
      <c r="L57" t="str">
        <f>IF('[1]#source_data'!K58="","",IF('[1]#source_data'!G58="","",'[1]#source_data'!G58))</f>
        <v>Morecambe</v>
      </c>
      <c r="M57" t="str">
        <f>IF('[1]#source_data'!K58="","",IF('[1]#source_data'!E58="","",'[1]#source_data'!E58))</f>
        <v>LA3 1DG</v>
      </c>
      <c r="N57" t="str">
        <f>IF('[1]#source_data'!K58="","",'[1]#fixed_data'!$B$5)</f>
        <v>GB-CHC-1063945</v>
      </c>
      <c r="O57" t="str">
        <f>IF('[1]#source_data'!K58="","",'[1]#fixed_data'!$B$6)</f>
        <v>Trusthouse Charitable Foundation</v>
      </c>
      <c r="P57" t="str">
        <f>IF('[1]#source_data'!K58="","",IF('[1]#source_data'!H58="","",'[1]#source_data'!H58))</f>
        <v>Small Grants</v>
      </c>
      <c r="Q57" s="10">
        <f>IF('[1]#source_data'!K58="","",'[1]#fixed_data'!$B$7)</f>
        <v>45135</v>
      </c>
      <c r="R57" t="str">
        <f>IF('[1]#source_data'!K58="","",'[1]#fixed_data'!$B$8)</f>
        <v>https://www.trusthousecharitablefoundation.org.uk/</v>
      </c>
    </row>
    <row r="58" spans="1:18" x14ac:dyDescent="0.35">
      <c r="A58" t="str">
        <f>IF('[1]#source_data'!K59="","",CONCATENATE('[1]#fixed_data'!$B$2&amp;'[1]#source_data'!K59))</f>
        <v>360G-TrusthouseCF-9646</v>
      </c>
      <c r="B58" t="str">
        <f>IF('[1]#source_data'!K59="","","Grant to "&amp;'[1]#source_data'!D59)</f>
        <v>Grant to London Bus Theatre Company</v>
      </c>
      <c r="C58" t="str">
        <f>IF('[1]#source_data'!K59="","",IF('[1]#source_data'!A59="","",'[1]#source_data'!A59))</f>
        <v>24% of the salary and running costs for a CIC delivering youth, drama clubs/training for young people in Jaywick, Essex.</v>
      </c>
      <c r="D58" t="str">
        <f>IF('[1]#source_data'!K59="","",'[1]#fixed_data'!$B$3)</f>
        <v>GBP</v>
      </c>
      <c r="E58" s="7">
        <f>IF('[1]#source_data'!K59="","",IF('[1]#source_data'!B59="","",'[1]#source_data'!B59))</f>
        <v>7000</v>
      </c>
      <c r="F58" s="8">
        <f>IF('[1]#source_data'!K59="","",IF('[1]#source_data'!C59="","",'[1]#source_data'!C59))</f>
        <v>44978</v>
      </c>
      <c r="G58" t="str">
        <f>IF('[1]#source_data'!K59="","",IF(AND(I58="",J58=""),'[1]#fixed_data'!$B$4&amp;'[1]#source_data'!J59,IF(I58="","GB-COH-"&amp;J58,IF(LEFT(I58,3)="NIC","GB-NIC-"&amp;SUBSTITUTE(I58,"NIC",""),IF(LEFT(I58,2)="SC","GB-SC-"&amp;I58,IF(AND(LEFT(I58,1)="1",LEN(I58)=6),"GB-NIC-"&amp;I58,"GB-CHC-"&amp;I58))))))</f>
        <v>GB-COH-05870025</v>
      </c>
      <c r="H58" t="str">
        <f>IF('[1]#source_data'!K59="","",IF('[1]#source_data'!D59="","",'[1]#source_data'!D59))</f>
        <v>London Bus Theatre Company</v>
      </c>
      <c r="I58" s="9" t="str">
        <f>IF('[1]#source_data'!K59="","",IF('[1]#source_data'!I59="","",IF('[1]#source_data'!F59="Not For Profit Organisation","",IF('[1]#source_data'!F59="Community Interest Company","",IF('[1]#source_data'!F59="Social Enterprise","",IF(LEFT('[1]#source_data'!I59,3)="NIC",SUBSTITUTE('[1]#source_data'!I59,"NIC",""),'[1]#source_data'!I59))))))</f>
        <v/>
      </c>
      <c r="J58" t="str">
        <f>IF('[1]#source_data'!K59="","",IF('[1]#source_data'!F59="Not For Profit Organisation",TEXT('[1]#source_data'!I59,"00000000"),IF('[1]#source_data'!F59="Community Interest Company",TEXT('[1]#source_data'!I59,"00000000"),IF('[1]#source_data'!F59="Social Enterprise",TEXT('[1]#source_data'!I59,"00000000"),""))))</f>
        <v>05870025</v>
      </c>
      <c r="K58" t="str">
        <f>IF('[1]#source_data'!K59="","",IF('[1]#source_data'!F59="","",'[1]#source_data'!F59))</f>
        <v>Community Interest Company</v>
      </c>
      <c r="L58" t="str">
        <f>IF('[1]#source_data'!K59="","",IF('[1]#source_data'!G59="","",'[1]#source_data'!G59))</f>
        <v>Hockley</v>
      </c>
      <c r="M58" t="str">
        <f>IF('[1]#source_data'!K59="","",IF('[1]#source_data'!E59="","",'[1]#source_data'!E59))</f>
        <v>SS5 5EQ</v>
      </c>
      <c r="N58" t="str">
        <f>IF('[1]#source_data'!K59="","",'[1]#fixed_data'!$B$5)</f>
        <v>GB-CHC-1063945</v>
      </c>
      <c r="O58" t="str">
        <f>IF('[1]#source_data'!K59="","",'[1]#fixed_data'!$B$6)</f>
        <v>Trusthouse Charitable Foundation</v>
      </c>
      <c r="P58" t="str">
        <f>IF('[1]#source_data'!K59="","",IF('[1]#source_data'!H59="","",'[1]#source_data'!H59))</f>
        <v>Small Grants</v>
      </c>
      <c r="Q58" s="10">
        <f>IF('[1]#source_data'!K59="","",'[1]#fixed_data'!$B$7)</f>
        <v>45135</v>
      </c>
      <c r="R58" t="str">
        <f>IF('[1]#source_data'!K59="","",'[1]#fixed_data'!$B$8)</f>
        <v>https://www.trusthousecharitablefoundation.org.uk/</v>
      </c>
    </row>
    <row r="59" spans="1:18" x14ac:dyDescent="0.35">
      <c r="A59" t="str">
        <f>IF('[1]#source_data'!K60="","",CONCATENATE('[1]#fixed_data'!$B$2&amp;'[1]#source_data'!K60))</f>
        <v>360G-TrusthouseCF-9635</v>
      </c>
      <c r="B59" t="str">
        <f>IF('[1]#source_data'!K60="","","Grant to "&amp;'[1]#source_data'!D60)</f>
        <v>Grant to Remake Scotland</v>
      </c>
      <c r="C59" t="str">
        <f>IF('[1]#source_data'!K60="","",IF('[1]#source_data'!A60="","",'[1]#source_data'!A60))</f>
        <v>31% of the salary costs for a community reuse charity providing development and training support to the local community in Crief, Scotland.</v>
      </c>
      <c r="D59" t="str">
        <f>IF('[1]#source_data'!K60="","",'[1]#fixed_data'!$B$3)</f>
        <v>GBP</v>
      </c>
      <c r="E59" s="7">
        <f>IF('[1]#source_data'!K60="","",IF('[1]#source_data'!B60="","",'[1]#source_data'!B60))</f>
        <v>10000</v>
      </c>
      <c r="F59" s="8">
        <f>IF('[1]#source_data'!K60="","",IF('[1]#source_data'!C60="","",'[1]#source_data'!C60))</f>
        <v>45002</v>
      </c>
      <c r="G59" t="str">
        <f>IF('[1]#source_data'!K60="","",IF(AND(I59="",J59=""),'[1]#fixed_data'!$B$4&amp;'[1]#source_data'!J60,IF(I59="","GB-COH-"&amp;J59,IF(LEFT(I59,3)="NIC","GB-NIC-"&amp;SUBSTITUTE(I59,"NIC",""),IF(LEFT(I59,2)="SC","GB-SC-"&amp;I59,IF(AND(LEFT(I59,1)="1",LEN(I59)=6),"GB-NIC-"&amp;I59,"GB-CHC-"&amp;I59))))))</f>
        <v>GB-SC-SC044180</v>
      </c>
      <c r="H59" t="str">
        <f>IF('[1]#source_data'!K60="","",IF('[1]#source_data'!D60="","",'[1]#source_data'!D60))</f>
        <v>Remake Scotland</v>
      </c>
      <c r="I59" s="9" t="str">
        <f>IF('[1]#source_data'!K60="","",IF('[1]#source_data'!I60="","",IF('[1]#source_data'!F60="Not For Profit Organisation","",IF('[1]#source_data'!F60="Community Interest Company","",IF('[1]#source_data'!F60="Social Enterprise","",IF(LEFT('[1]#source_data'!I60,3)="NIC",SUBSTITUTE('[1]#source_data'!I60,"NIC",""),'[1]#source_data'!I60))))))</f>
        <v>SC044180</v>
      </c>
      <c r="J59" t="str">
        <f>IF('[1]#source_data'!K60="","",IF('[1]#source_data'!F60="Not For Profit Organisation",TEXT('[1]#source_data'!I60,"00000000"),IF('[1]#source_data'!F60="Community Interest Company",TEXT('[1]#source_data'!I60,"00000000"),IF('[1]#source_data'!F60="Social Enterprise",TEXT('[1]#source_data'!I60,"00000000"),""))))</f>
        <v/>
      </c>
      <c r="K59" t="str">
        <f>IF('[1]#source_data'!K60="","",IF('[1]#source_data'!F60="","",'[1]#source_data'!F60))</f>
        <v>Registered Charity</v>
      </c>
      <c r="L59" t="str">
        <f>IF('[1]#source_data'!K60="","",IF('[1]#source_data'!G60="","",'[1]#source_data'!G60))</f>
        <v>Crieff</v>
      </c>
      <c r="M59" t="str">
        <f>IF('[1]#source_data'!K60="","",IF('[1]#source_data'!E60="","",'[1]#source_data'!E60))</f>
        <v>PH7 4HQ</v>
      </c>
      <c r="N59" t="str">
        <f>IF('[1]#source_data'!K60="","",'[1]#fixed_data'!$B$5)</f>
        <v>GB-CHC-1063945</v>
      </c>
      <c r="O59" t="str">
        <f>IF('[1]#source_data'!K60="","",'[1]#fixed_data'!$B$6)</f>
        <v>Trusthouse Charitable Foundation</v>
      </c>
      <c r="P59" t="str">
        <f>IF('[1]#source_data'!K60="","",IF('[1]#source_data'!H60="","",'[1]#source_data'!H60))</f>
        <v>Small Grants</v>
      </c>
      <c r="Q59" s="10">
        <f>IF('[1]#source_data'!K60="","",'[1]#fixed_data'!$B$7)</f>
        <v>45135</v>
      </c>
      <c r="R59" t="str">
        <f>IF('[1]#source_data'!K60="","",'[1]#fixed_data'!$B$8)</f>
        <v>https://www.trusthousecharitablefoundation.org.uk/</v>
      </c>
    </row>
    <row r="60" spans="1:18" x14ac:dyDescent="0.35">
      <c r="A60" t="str">
        <f>IF('[1]#source_data'!K61="","",CONCATENATE('[1]#fixed_data'!$B$2&amp;'[1]#source_data'!K61))</f>
        <v>360G-TrusthouseCF-9703</v>
      </c>
      <c r="B60" t="str">
        <f>IF('[1]#source_data'!K61="","","Grant to "&amp;'[1]#source_data'!D61)</f>
        <v>Grant to Olive Community Project</v>
      </c>
      <c r="C60" t="str">
        <f>IF('[1]#source_data'!K61="","",IF('[1]#source_data'!A61="","",'[1]#source_data'!A61))</f>
        <v>50% of the salary costs for a Project Manager at a Community Hub in Edgeley, Stockport.</v>
      </c>
      <c r="D60" t="str">
        <f>IF('[1]#source_data'!K61="","",'[1]#fixed_data'!$B$3)</f>
        <v>GBP</v>
      </c>
      <c r="E60" s="7">
        <f>IF('[1]#source_data'!K61="","",IF('[1]#source_data'!B61="","",'[1]#source_data'!B61))</f>
        <v>9940</v>
      </c>
      <c r="F60" s="8">
        <f>IF('[1]#source_data'!K61="","",IF('[1]#source_data'!C61="","",'[1]#source_data'!C61))</f>
        <v>45002</v>
      </c>
      <c r="G60" t="str">
        <f>IF('[1]#source_data'!K61="","",IF(AND(I60="",J60=""),'[1]#fixed_data'!$B$4&amp;'[1]#source_data'!J61,IF(I60="","GB-COH-"&amp;J60,IF(LEFT(I60,3)="NIC","GB-NIC-"&amp;SUBSTITUTE(I60,"NIC",""),IF(LEFT(I60,2)="SC","GB-SC-"&amp;I60,IF(AND(LEFT(I60,1)="1",LEN(I60)=6),"GB-NIC-"&amp;I60,"GB-CHC-"&amp;I60))))))</f>
        <v>GB-CHC-1155574</v>
      </c>
      <c r="H60" t="str">
        <f>IF('[1]#source_data'!K61="","",IF('[1]#source_data'!D61="","",'[1]#source_data'!D61))</f>
        <v>Olive Community Project</v>
      </c>
      <c r="I60" s="9">
        <f>IF('[1]#source_data'!K61="","",IF('[1]#source_data'!I61="","",IF('[1]#source_data'!F61="Not For Profit Organisation","",IF('[1]#source_data'!F61="Community Interest Company","",IF('[1]#source_data'!F61="Social Enterprise","",IF(LEFT('[1]#source_data'!I61,3)="NIC",SUBSTITUTE('[1]#source_data'!I61,"NIC",""),'[1]#source_data'!I61))))))</f>
        <v>1155574</v>
      </c>
      <c r="J60" t="str">
        <f>IF('[1]#source_data'!K61="","",IF('[1]#source_data'!F61="Not For Profit Organisation",TEXT('[1]#source_data'!I61,"00000000"),IF('[1]#source_data'!F61="Community Interest Company",TEXT('[1]#source_data'!I61,"00000000"),IF('[1]#source_data'!F61="Social Enterprise",TEXT('[1]#source_data'!I61,"00000000"),""))))</f>
        <v/>
      </c>
      <c r="K60" t="str">
        <f>IF('[1]#source_data'!K61="","",IF('[1]#source_data'!F61="","",'[1]#source_data'!F61))</f>
        <v>Charitable Incorporated Organisation</v>
      </c>
      <c r="L60" t="str">
        <f>IF('[1]#source_data'!K61="","",IF('[1]#source_data'!G61="","",'[1]#source_data'!G61))</f>
        <v>Stockport</v>
      </c>
      <c r="M60" t="str">
        <f>IF('[1]#source_data'!K61="","",IF('[1]#source_data'!E61="","",'[1]#source_data'!E61))</f>
        <v>SK3 9AB</v>
      </c>
      <c r="N60" t="str">
        <f>IF('[1]#source_data'!K61="","",'[1]#fixed_data'!$B$5)</f>
        <v>GB-CHC-1063945</v>
      </c>
      <c r="O60" t="str">
        <f>IF('[1]#source_data'!K61="","",'[1]#fixed_data'!$B$6)</f>
        <v>Trusthouse Charitable Foundation</v>
      </c>
      <c r="P60" t="str">
        <f>IF('[1]#source_data'!K61="","",IF('[1]#source_data'!H61="","",'[1]#source_data'!H61))</f>
        <v>Small Grants</v>
      </c>
      <c r="Q60" s="10">
        <f>IF('[1]#source_data'!K61="","",'[1]#fixed_data'!$B$7)</f>
        <v>45135</v>
      </c>
      <c r="R60" t="str">
        <f>IF('[1]#source_data'!K61="","",'[1]#fixed_data'!$B$8)</f>
        <v>https://www.trusthousecharitablefoundation.org.uk/</v>
      </c>
    </row>
    <row r="61" spans="1:18" x14ac:dyDescent="0.35">
      <c r="A61" t="str">
        <f>IF('[1]#source_data'!K62="","",CONCATENATE('[1]#fixed_data'!$B$2&amp;'[1]#source_data'!K62))</f>
        <v>360G-TrusthouseCF-9707</v>
      </c>
      <c r="B61" t="str">
        <f>IF('[1]#source_data'!K62="","","Grant to "&amp;'[1]#source_data'!D62)</f>
        <v>Grant to Families In Telford</v>
      </c>
      <c r="C61" t="str">
        <f>IF('[1]#source_data'!K62="","",IF('[1]#source_data'!A62="","",'[1]#source_data'!A62))</f>
        <v>50% of the salary and running costs for a play group for babies in Telford, Shropshire.</v>
      </c>
      <c r="D61" t="str">
        <f>IF('[1]#source_data'!K62="","",'[1]#fixed_data'!$B$3)</f>
        <v>GBP</v>
      </c>
      <c r="E61" s="7">
        <f>IF('[1]#source_data'!K62="","",IF('[1]#source_data'!B62="","",'[1]#source_data'!B62))</f>
        <v>2930</v>
      </c>
      <c r="F61" s="8">
        <f>IF('[1]#source_data'!K62="","",IF('[1]#source_data'!C62="","",'[1]#source_data'!C62))</f>
        <v>45002</v>
      </c>
      <c r="G61" t="str">
        <f>IF('[1]#source_data'!K62="","",IF(AND(I61="",J61=""),'[1]#fixed_data'!$B$4&amp;'[1]#source_data'!J62,IF(I61="","GB-COH-"&amp;J61,IF(LEFT(I61,3)="NIC","GB-NIC-"&amp;SUBSTITUTE(I61,"NIC",""),IF(LEFT(I61,2)="SC","GB-SC-"&amp;I61,IF(AND(LEFT(I61,1)="1",LEN(I61)=6),"GB-NIC-"&amp;I61,"GB-CHC-"&amp;I61))))))</f>
        <v>GB-NIC-113078</v>
      </c>
      <c r="H61" t="str">
        <f>IF('[1]#source_data'!K62="","",IF('[1]#source_data'!D62="","",'[1]#source_data'!D62))</f>
        <v>Families In Telford</v>
      </c>
      <c r="I61" s="9">
        <f>IF('[1]#source_data'!K62="","",IF('[1]#source_data'!I62="","",IF('[1]#source_data'!F62="Not For Profit Organisation","",IF('[1]#source_data'!F62="Community Interest Company","",IF('[1]#source_data'!F62="Social Enterprise","",IF(LEFT('[1]#source_data'!I62,3)="NIC",SUBSTITUTE('[1]#source_data'!I62,"NIC",""),'[1]#source_data'!I62))))))</f>
        <v>113078</v>
      </c>
      <c r="J61" t="str">
        <f>IF('[1]#source_data'!K62="","",IF('[1]#source_data'!F62="Not For Profit Organisation",TEXT('[1]#source_data'!I62,"00000000"),IF('[1]#source_data'!F62="Community Interest Company",TEXT('[1]#source_data'!I62,"00000000"),IF('[1]#source_data'!F62="Social Enterprise",TEXT('[1]#source_data'!I62,"00000000"),""))))</f>
        <v/>
      </c>
      <c r="K61" t="str">
        <f>IF('[1]#source_data'!K62="","",IF('[1]#source_data'!F62="","",'[1]#source_data'!F62))</f>
        <v>Registered Charity</v>
      </c>
      <c r="L61" t="str">
        <f>IF('[1]#source_data'!K62="","",IF('[1]#source_data'!G62="","",'[1]#source_data'!G62))</f>
        <v>Telford</v>
      </c>
      <c r="M61" t="str">
        <f>IF('[1]#source_data'!K62="","",IF('[1]#source_data'!E62="","",'[1]#source_data'!E62))</f>
        <v>TF7 5HS</v>
      </c>
      <c r="N61" t="str">
        <f>IF('[1]#source_data'!K62="","",'[1]#fixed_data'!$B$5)</f>
        <v>GB-CHC-1063945</v>
      </c>
      <c r="O61" t="str">
        <f>IF('[1]#source_data'!K62="","",'[1]#fixed_data'!$B$6)</f>
        <v>Trusthouse Charitable Foundation</v>
      </c>
      <c r="P61" t="str">
        <f>IF('[1]#source_data'!K62="","",IF('[1]#source_data'!H62="","",'[1]#source_data'!H62))</f>
        <v>Small Grants</v>
      </c>
      <c r="Q61" s="10">
        <f>IF('[1]#source_data'!K62="","",'[1]#fixed_data'!$B$7)</f>
        <v>45135</v>
      </c>
      <c r="R61" t="str">
        <f>IF('[1]#source_data'!K62="","",'[1]#fixed_data'!$B$8)</f>
        <v>https://www.trusthousecharitablefoundation.org.uk/</v>
      </c>
    </row>
    <row r="62" spans="1:18" x14ac:dyDescent="0.35">
      <c r="A62" t="str">
        <f>IF('[1]#source_data'!K63="","",CONCATENATE('[1]#fixed_data'!$B$2&amp;'[1]#source_data'!K63))</f>
        <v>360G-TrusthouseCF-9738</v>
      </c>
      <c r="B62" t="str">
        <f>IF('[1]#source_data'!K63="","","Grant to "&amp;'[1]#source_data'!D63)</f>
        <v>Grant to Nottingham CYF Project</v>
      </c>
      <c r="C62" t="str">
        <f>IF('[1]#source_data'!K63="","",IF('[1]#source_data'!A63="","",'[1]#source_data'!A63))</f>
        <v>15% of the running costs of a charity providing services for young people that fall through the net of other services in Nottingham.</v>
      </c>
      <c r="D62" t="str">
        <f>IF('[1]#source_data'!K63="","",'[1]#fixed_data'!$B$3)</f>
        <v>GBP</v>
      </c>
      <c r="E62" s="7">
        <f>IF('[1]#source_data'!K63="","",IF('[1]#source_data'!B63="","",'[1]#source_data'!B63))</f>
        <v>10000</v>
      </c>
      <c r="F62" s="8">
        <f>IF('[1]#source_data'!K63="","",IF('[1]#source_data'!C63="","",'[1]#source_data'!C63))</f>
        <v>45002</v>
      </c>
      <c r="G62" t="str">
        <f>IF('[1]#source_data'!K63="","",IF(AND(I62="",J62=""),'[1]#fixed_data'!$B$4&amp;'[1]#source_data'!J63,IF(I62="","GB-COH-"&amp;J62,IF(LEFT(I62,3)="NIC","GB-NIC-"&amp;SUBSTITUTE(I62,"NIC",""),IF(LEFT(I62,2)="SC","GB-SC-"&amp;I62,IF(AND(LEFT(I62,1)="1",LEN(I62)=6),"GB-NIC-"&amp;I62,"GB-CHC-"&amp;I62))))))</f>
        <v>GB-CHC-1118893</v>
      </c>
      <c r="H62" t="str">
        <f>IF('[1]#source_data'!K63="","",IF('[1]#source_data'!D63="","",'[1]#source_data'!D63))</f>
        <v>Nottingham CYF Project</v>
      </c>
      <c r="I62" s="9">
        <f>IF('[1]#source_data'!K63="","",IF('[1]#source_data'!I63="","",IF('[1]#source_data'!F63="Not For Profit Organisation","",IF('[1]#source_data'!F63="Community Interest Company","",IF('[1]#source_data'!F63="Social Enterprise","",IF(LEFT('[1]#source_data'!I63,3)="NIC",SUBSTITUTE('[1]#source_data'!I63,"NIC",""),'[1]#source_data'!I63))))))</f>
        <v>1118893</v>
      </c>
      <c r="J62" t="str">
        <f>IF('[1]#source_data'!K63="","",IF('[1]#source_data'!F63="Not For Profit Organisation",TEXT('[1]#source_data'!I63,"00000000"),IF('[1]#source_data'!F63="Community Interest Company",TEXT('[1]#source_data'!I63,"00000000"),IF('[1]#source_data'!F63="Social Enterprise",TEXT('[1]#source_data'!I63,"00000000"),""))))</f>
        <v/>
      </c>
      <c r="K62" t="str">
        <f>IF('[1]#source_data'!K63="","",IF('[1]#source_data'!F63="","",'[1]#source_data'!F63))</f>
        <v>Registered Charity</v>
      </c>
      <c r="L62" t="str">
        <f>IF('[1]#source_data'!K63="","",IF('[1]#source_data'!G63="","",'[1]#source_data'!G63))</f>
        <v>Nottingham</v>
      </c>
      <c r="M62" t="str">
        <f>IF('[1]#source_data'!K63="","",IF('[1]#source_data'!E63="","",'[1]#source_data'!E63))</f>
        <v>NG24FY</v>
      </c>
      <c r="N62" t="str">
        <f>IF('[1]#source_data'!K63="","",'[1]#fixed_data'!$B$5)</f>
        <v>GB-CHC-1063945</v>
      </c>
      <c r="O62" t="str">
        <f>IF('[1]#source_data'!K63="","",'[1]#fixed_data'!$B$6)</f>
        <v>Trusthouse Charitable Foundation</v>
      </c>
      <c r="P62" t="str">
        <f>IF('[1]#source_data'!K63="","",IF('[1]#source_data'!H63="","",'[1]#source_data'!H63))</f>
        <v>Small Grants</v>
      </c>
      <c r="Q62" s="10">
        <f>IF('[1]#source_data'!K63="","",'[1]#fixed_data'!$B$7)</f>
        <v>45135</v>
      </c>
      <c r="R62" t="str">
        <f>IF('[1]#source_data'!K63="","",'[1]#fixed_data'!$B$8)</f>
        <v>https://www.trusthousecharitablefoundation.org.uk/</v>
      </c>
    </row>
    <row r="63" spans="1:18" x14ac:dyDescent="0.35">
      <c r="A63" t="str">
        <f>IF('[1]#source_data'!K64="","",CONCATENATE('[1]#fixed_data'!$B$2&amp;'[1]#source_data'!K64))</f>
        <v>360G-TrusthouseCF-9726</v>
      </c>
      <c r="B63" t="str">
        <f>IF('[1]#source_data'!K64="","","Grant to "&amp;'[1]#source_data'!D64)</f>
        <v>Grant to Relationships Scotland-Counselling Highland</v>
      </c>
      <c r="C63" t="str">
        <f>IF('[1]#source_data'!K64="","",IF('[1]#source_data'!A64="","",'[1]#source_data'!A64))</f>
        <v>28% of the costs of counselling sessions for people in the locality of Merkinch in Inverness.</v>
      </c>
      <c r="D63" t="str">
        <f>IF('[1]#source_data'!K64="","",'[1]#fixed_data'!$B$3)</f>
        <v>GBP</v>
      </c>
      <c r="E63" s="7">
        <f>IF('[1]#source_data'!K64="","",IF('[1]#source_data'!B64="","",'[1]#source_data'!B64))</f>
        <v>6000</v>
      </c>
      <c r="F63" s="8">
        <f>IF('[1]#source_data'!K64="","",IF('[1]#source_data'!C64="","",'[1]#source_data'!C64))</f>
        <v>45030</v>
      </c>
      <c r="G63" t="str">
        <f>IF('[1]#source_data'!K64="","",IF(AND(I63="",J63=""),'[1]#fixed_data'!$B$4&amp;'[1]#source_data'!J64,IF(I63="","GB-COH-"&amp;J63,IF(LEFT(I63,3)="NIC","GB-NIC-"&amp;SUBSTITUTE(I63,"NIC",""),IF(LEFT(I63,2)="SC","GB-SC-"&amp;I63,IF(AND(LEFT(I63,1)="1",LEN(I63)=6),"GB-NIC-"&amp;I63,"GB-CHC-"&amp;I63))))))</f>
        <v>GB-SC-SC001163</v>
      </c>
      <c r="H63" t="str">
        <f>IF('[1]#source_data'!K64="","",IF('[1]#source_data'!D64="","",'[1]#source_data'!D64))</f>
        <v>Relationships Scotland-Counselling Highland</v>
      </c>
      <c r="I63" s="9" t="str">
        <f>IF('[1]#source_data'!K64="","",IF('[1]#source_data'!I64="","",IF('[1]#source_data'!F64="Not For Profit Organisation","",IF('[1]#source_data'!F64="Community Interest Company","",IF('[1]#source_data'!F64="Social Enterprise","",IF(LEFT('[1]#source_data'!I64,3)="NIC",SUBSTITUTE('[1]#source_data'!I64,"NIC",""),'[1]#source_data'!I64))))))</f>
        <v>SC001163</v>
      </c>
      <c r="J63" t="str">
        <f>IF('[1]#source_data'!K64="","",IF('[1]#source_data'!F64="Not For Profit Organisation",TEXT('[1]#source_data'!I64,"00000000"),IF('[1]#source_data'!F64="Community Interest Company",TEXT('[1]#source_data'!I64,"00000000"),IF('[1]#source_data'!F64="Social Enterprise",TEXT('[1]#source_data'!I64,"00000000"),""))))</f>
        <v/>
      </c>
      <c r="K63" t="str">
        <f>IF('[1]#source_data'!K64="","",IF('[1]#source_data'!F64="","",'[1]#source_data'!F64))</f>
        <v>Charitable Incorporated Organisation</v>
      </c>
      <c r="L63" t="str">
        <f>IF('[1]#source_data'!K64="","",IF('[1]#source_data'!G64="","",'[1]#source_data'!G64))</f>
        <v>Inverness</v>
      </c>
      <c r="M63" t="str">
        <f>IF('[1]#source_data'!K64="","",IF('[1]#source_data'!E64="","",'[1]#source_data'!E64))</f>
        <v>IV24SA</v>
      </c>
      <c r="N63" t="str">
        <f>IF('[1]#source_data'!K64="","",'[1]#fixed_data'!$B$5)</f>
        <v>GB-CHC-1063945</v>
      </c>
      <c r="O63" t="str">
        <f>IF('[1]#source_data'!K64="","",'[1]#fixed_data'!$B$6)</f>
        <v>Trusthouse Charitable Foundation</v>
      </c>
      <c r="P63" t="str">
        <f>IF('[1]#source_data'!K64="","",IF('[1]#source_data'!H64="","",'[1]#source_data'!H64))</f>
        <v>Small Grants</v>
      </c>
      <c r="Q63" s="10">
        <f>IF('[1]#source_data'!K64="","",'[1]#fixed_data'!$B$7)</f>
        <v>45135</v>
      </c>
      <c r="R63" t="str">
        <f>IF('[1]#source_data'!K64="","",'[1]#fixed_data'!$B$8)</f>
        <v>https://www.trusthousecharitablefoundation.org.uk/</v>
      </c>
    </row>
    <row r="64" spans="1:18" x14ac:dyDescent="0.35">
      <c r="A64" t="str">
        <f>IF('[1]#source_data'!K65="","",CONCATENATE('[1]#fixed_data'!$B$2&amp;'[1]#source_data'!K65))</f>
        <v>360G-TrusthouseCF-9731</v>
      </c>
      <c r="B64" t="str">
        <f>IF('[1]#source_data'!K65="","","Grant to "&amp;'[1]#source_data'!D65)</f>
        <v>Grant to Kingstrust Network CIO</v>
      </c>
      <c r="C64" t="str">
        <f>IF('[1]#source_data'!K65="","",IF('[1]#source_data'!A65="","",'[1]#source_data'!A65))</f>
        <v>24% of the running and salary costs for a community hub supporting disadvantaged people in the locality of Withernsea in Yorkshire.</v>
      </c>
      <c r="D64" t="str">
        <f>IF('[1]#source_data'!K65="","",'[1]#fixed_data'!$B$3)</f>
        <v>GBP</v>
      </c>
      <c r="E64" s="7">
        <f>IF('[1]#source_data'!K65="","",IF('[1]#source_data'!B65="","",'[1]#source_data'!B65))</f>
        <v>10000</v>
      </c>
      <c r="F64" s="8">
        <f>IF('[1]#source_data'!K65="","",IF('[1]#source_data'!C65="","",'[1]#source_data'!C65))</f>
        <v>45030</v>
      </c>
      <c r="G64" t="str">
        <f>IF('[1]#source_data'!K65="","",IF(AND(I64="",J64=""),'[1]#fixed_data'!$B$4&amp;'[1]#source_data'!J65,IF(I64="","GB-COH-"&amp;J64,IF(LEFT(I64,3)="NIC","GB-NIC-"&amp;SUBSTITUTE(I64,"NIC",""),IF(LEFT(I64,2)="SC","GB-SC-"&amp;I64,IF(AND(LEFT(I64,1)="1",LEN(I64)=6),"GB-NIC-"&amp;I64,"GB-CHC-"&amp;I64))))))</f>
        <v>GB-CHC-1161181</v>
      </c>
      <c r="H64" t="str">
        <f>IF('[1]#source_data'!K65="","",IF('[1]#source_data'!D65="","",'[1]#source_data'!D65))</f>
        <v>Kingstrust Network CIO</v>
      </c>
      <c r="I64" s="9">
        <f>IF('[1]#source_data'!K65="","",IF('[1]#source_data'!I65="","",IF('[1]#source_data'!F65="Not For Profit Organisation","",IF('[1]#source_data'!F65="Community Interest Company","",IF('[1]#source_data'!F65="Social Enterprise","",IF(LEFT('[1]#source_data'!I65,3)="NIC",SUBSTITUTE('[1]#source_data'!I65,"NIC",""),'[1]#source_data'!I65))))))</f>
        <v>1161181</v>
      </c>
      <c r="J64" t="str">
        <f>IF('[1]#source_data'!K65="","",IF('[1]#source_data'!F65="Not For Profit Organisation",TEXT('[1]#source_data'!I65,"00000000"),IF('[1]#source_data'!F65="Community Interest Company",TEXT('[1]#source_data'!I65,"00000000"),IF('[1]#source_data'!F65="Social Enterprise",TEXT('[1]#source_data'!I65,"00000000"),""))))</f>
        <v/>
      </c>
      <c r="K64" t="str">
        <f>IF('[1]#source_data'!K65="","",IF('[1]#source_data'!F65="","",'[1]#source_data'!F65))</f>
        <v>Charitable Incorporated Organisation</v>
      </c>
      <c r="L64" t="str">
        <f>IF('[1]#source_data'!K65="","",IF('[1]#source_data'!G65="","",'[1]#source_data'!G65))</f>
        <v>Withernsea</v>
      </c>
      <c r="M64" t="str">
        <f>IF('[1]#source_data'!K65="","",IF('[1]#source_data'!E65="","",'[1]#source_data'!E65))</f>
        <v>HU19 2HB</v>
      </c>
      <c r="N64" t="str">
        <f>IF('[1]#source_data'!K65="","",'[1]#fixed_data'!$B$5)</f>
        <v>GB-CHC-1063945</v>
      </c>
      <c r="O64" t="str">
        <f>IF('[1]#source_data'!K65="","",'[1]#fixed_data'!$B$6)</f>
        <v>Trusthouse Charitable Foundation</v>
      </c>
      <c r="P64" t="str">
        <f>IF('[1]#source_data'!K65="","",IF('[1]#source_data'!H65="","",'[1]#source_data'!H65))</f>
        <v>Small Grants</v>
      </c>
      <c r="Q64" s="10">
        <f>IF('[1]#source_data'!K65="","",'[1]#fixed_data'!$B$7)</f>
        <v>45135</v>
      </c>
      <c r="R64" t="str">
        <f>IF('[1]#source_data'!K65="","",'[1]#fixed_data'!$B$8)</f>
        <v>https://www.trusthousecharitablefoundation.org.uk/</v>
      </c>
    </row>
    <row r="65" spans="1:18" x14ac:dyDescent="0.35">
      <c r="A65" t="str">
        <f>IF('[1]#source_data'!K66="","",CONCATENATE('[1]#fixed_data'!$B$2&amp;'[1]#source_data'!K66))</f>
        <v>360G-TrusthouseCF-9751</v>
      </c>
      <c r="B65" t="str">
        <f>IF('[1]#source_data'!K66="","","Grant to "&amp;'[1]#source_data'!D66)</f>
        <v>Grant to Hardwick in Partnership Ltd</v>
      </c>
      <c r="C65" t="str">
        <f>IF('[1]#source_data'!K66="","",IF('[1]#source_data'!A66="","",'[1]#source_data'!A66))</f>
        <v xml:space="preserve">33% of the salary costs for a community hub providing initiatives aimed at addressing disadvantage for residents living in the Hardwick Estate in Stockton on Tees._x000D_
</v>
      </c>
      <c r="D65" t="str">
        <f>IF('[1]#source_data'!K66="","",'[1]#fixed_data'!$B$3)</f>
        <v>GBP</v>
      </c>
      <c r="E65" s="7">
        <f>IF('[1]#source_data'!K66="","",IF('[1]#source_data'!B66="","",'[1]#source_data'!B66))</f>
        <v>8640</v>
      </c>
      <c r="F65" s="8">
        <f>IF('[1]#source_data'!K66="","",IF('[1]#source_data'!C66="","",'[1]#source_data'!C66))</f>
        <v>45030</v>
      </c>
      <c r="G65" t="str">
        <f>IF('[1]#source_data'!K66="","",IF(AND(I65="",J65=""),'[1]#fixed_data'!$B$4&amp;'[1]#source_data'!J66,IF(I65="","GB-COH-"&amp;J65,IF(LEFT(I65,3)="NIC","GB-NIC-"&amp;SUBSTITUTE(I65,"NIC",""),IF(LEFT(I65,2)="SC","GB-SC-"&amp;I65,IF(AND(LEFT(I65,1)="1",LEN(I65)=6),"GB-NIC-"&amp;I65,"GB-CHC-"&amp;I65))))))</f>
        <v>GB-CHC-1042866</v>
      </c>
      <c r="H65" t="str">
        <f>IF('[1]#source_data'!K66="","",IF('[1]#source_data'!D66="","",'[1]#source_data'!D66))</f>
        <v>Hardwick in Partnership Ltd</v>
      </c>
      <c r="I65" s="9">
        <f>IF('[1]#source_data'!K66="","",IF('[1]#source_data'!I66="","",IF('[1]#source_data'!F66="Not For Profit Organisation","",IF('[1]#source_data'!F66="Community Interest Company","",IF('[1]#source_data'!F66="Social Enterprise","",IF(LEFT('[1]#source_data'!I66,3)="NIC",SUBSTITUTE('[1]#source_data'!I66,"NIC",""),'[1]#source_data'!I66))))))</f>
        <v>1042866</v>
      </c>
      <c r="J65" t="str">
        <f>IF('[1]#source_data'!K66="","",IF('[1]#source_data'!F66="Not For Profit Organisation",TEXT('[1]#source_data'!I66,"00000000"),IF('[1]#source_data'!F66="Community Interest Company",TEXT('[1]#source_data'!I66,"00000000"),IF('[1]#source_data'!F66="Social Enterprise",TEXT('[1]#source_data'!I66,"00000000"),""))))</f>
        <v/>
      </c>
      <c r="K65" t="str">
        <f>IF('[1]#source_data'!K66="","",IF('[1]#source_data'!F66="","",'[1]#source_data'!F66))</f>
        <v>Charitable Incorporated Organisation</v>
      </c>
      <c r="L65" t="str">
        <f>IF('[1]#source_data'!K66="","",IF('[1]#source_data'!G66="","",'[1]#source_data'!G66))</f>
        <v>Stockton on Tees</v>
      </c>
      <c r="M65" t="str">
        <f>IF('[1]#source_data'!K66="","",IF('[1]#source_data'!E66="","",'[1]#source_data'!E66))</f>
        <v>TS19 8RH</v>
      </c>
      <c r="N65" t="str">
        <f>IF('[1]#source_data'!K66="","",'[1]#fixed_data'!$B$5)</f>
        <v>GB-CHC-1063945</v>
      </c>
      <c r="O65" t="str">
        <f>IF('[1]#source_data'!K66="","",'[1]#fixed_data'!$B$6)</f>
        <v>Trusthouse Charitable Foundation</v>
      </c>
      <c r="P65" t="str">
        <f>IF('[1]#source_data'!K66="","",IF('[1]#source_data'!H66="","",'[1]#source_data'!H66))</f>
        <v>Small Grants</v>
      </c>
      <c r="Q65" s="10">
        <f>IF('[1]#source_data'!K66="","",'[1]#fixed_data'!$B$7)</f>
        <v>45135</v>
      </c>
      <c r="R65" t="str">
        <f>IF('[1]#source_data'!K66="","",'[1]#fixed_data'!$B$8)</f>
        <v>https://www.trusthousecharitablefoundation.org.uk/</v>
      </c>
    </row>
    <row r="66" spans="1:18" x14ac:dyDescent="0.35">
      <c r="A66" t="str">
        <f>IF('[1]#source_data'!K67="","",CONCATENATE('[1]#fixed_data'!$B$2&amp;'[1]#source_data'!K67))</f>
        <v>360G-TrusthouseCF-9757</v>
      </c>
      <c r="B66" t="str">
        <f>IF('[1]#source_data'!K67="","","Grant to "&amp;'[1]#source_data'!D67)</f>
        <v>Grant to Livestock</v>
      </c>
      <c r="C66" t="str">
        <f>IF('[1]#source_data'!K67="","",IF('[1]#source_data'!A67="","",'[1]#source_data'!A67))</f>
        <v>46% of the running and staff costs for a charity providing peer support to new mums to improve post-natal mental health through art therapy in Brighton.</v>
      </c>
      <c r="D66" t="str">
        <f>IF('[1]#source_data'!K67="","",'[1]#fixed_data'!$B$3)</f>
        <v>GBP</v>
      </c>
      <c r="E66" s="7">
        <f>IF('[1]#source_data'!K67="","",IF('[1]#source_data'!B67="","",'[1]#source_data'!B67))</f>
        <v>8751</v>
      </c>
      <c r="F66" s="8">
        <f>IF('[1]#source_data'!K67="","",IF('[1]#source_data'!C67="","",'[1]#source_data'!C67))</f>
        <v>45030</v>
      </c>
      <c r="G66" t="str">
        <f>IF('[1]#source_data'!K67="","",IF(AND(I66="",J66=""),'[1]#fixed_data'!$B$4&amp;'[1]#source_data'!J67,IF(I66="","GB-COH-"&amp;J66,IF(LEFT(I66,3)="NIC","GB-NIC-"&amp;SUBSTITUTE(I66,"NIC",""),IF(LEFT(I66,2)="SC","GB-SC-"&amp;I66,IF(AND(LEFT(I66,1)="1",LEN(I66)=6),"GB-NIC-"&amp;I66,"GB-CHC-"&amp;I66))))))</f>
        <v>GB-CHC-1122091</v>
      </c>
      <c r="H66" t="str">
        <f>IF('[1]#source_data'!K67="","",IF('[1]#source_data'!D67="","",'[1]#source_data'!D67))</f>
        <v>Livestock</v>
      </c>
      <c r="I66" s="9">
        <f>IF('[1]#source_data'!K67="","",IF('[1]#source_data'!I67="","",IF('[1]#source_data'!F67="Not For Profit Organisation","",IF('[1]#source_data'!F67="Community Interest Company","",IF('[1]#source_data'!F67="Social Enterprise","",IF(LEFT('[1]#source_data'!I67,3)="NIC",SUBSTITUTE('[1]#source_data'!I67,"NIC",""),'[1]#source_data'!I67))))))</f>
        <v>1122091</v>
      </c>
      <c r="J66" t="str">
        <f>IF('[1]#source_data'!K67="","",IF('[1]#source_data'!F67="Not For Profit Organisation",TEXT('[1]#source_data'!I67,"00000000"),IF('[1]#source_data'!F67="Community Interest Company",TEXT('[1]#source_data'!I67,"00000000"),IF('[1]#source_data'!F67="Social Enterprise",TEXT('[1]#source_data'!I67,"00000000"),""))))</f>
        <v/>
      </c>
      <c r="K66" t="str">
        <f>IF('[1]#source_data'!K67="","",IF('[1]#source_data'!F67="","",'[1]#source_data'!F67))</f>
        <v>Registered Charity</v>
      </c>
      <c r="L66" t="str">
        <f>IF('[1]#source_data'!K67="","",IF('[1]#source_data'!G67="","",'[1]#source_data'!G67))</f>
        <v>Brighton</v>
      </c>
      <c r="M66" t="str">
        <f>IF('[1]#source_data'!K67="","",IF('[1]#source_data'!E67="","",'[1]#source_data'!E67))</f>
        <v>BN1 3XG</v>
      </c>
      <c r="N66" t="str">
        <f>IF('[1]#source_data'!K67="","",'[1]#fixed_data'!$B$5)</f>
        <v>GB-CHC-1063945</v>
      </c>
      <c r="O66" t="str">
        <f>IF('[1]#source_data'!K67="","",'[1]#fixed_data'!$B$6)</f>
        <v>Trusthouse Charitable Foundation</v>
      </c>
      <c r="P66" t="str">
        <f>IF('[1]#source_data'!K67="","",IF('[1]#source_data'!H67="","",'[1]#source_data'!H67))</f>
        <v>Small Grants</v>
      </c>
      <c r="Q66" s="10">
        <f>IF('[1]#source_data'!K67="","",'[1]#fixed_data'!$B$7)</f>
        <v>45135</v>
      </c>
      <c r="R66" t="str">
        <f>IF('[1]#source_data'!K67="","",'[1]#fixed_data'!$B$8)</f>
        <v>https://www.trusthousecharitablefoundation.org.uk/</v>
      </c>
    </row>
    <row r="67" spans="1:18" x14ac:dyDescent="0.35">
      <c r="A67" t="str">
        <f>IF('[1]#source_data'!K68="","",CONCATENATE('[1]#fixed_data'!$B$2&amp;'[1]#source_data'!K68))</f>
        <v>360G-TrusthouseCF-9502</v>
      </c>
      <c r="B67" t="str">
        <f>IF('[1]#source_data'!K68="","","Grant to "&amp;'[1]#source_data'!D68)</f>
        <v>Grant to Mosaic - Supporting Bereaved Children</v>
      </c>
      <c r="C67" t="str">
        <f>IF('[1]#source_data'!K68="","",IF('[1]#source_data'!A68="","",'[1]#source_data'!A68))</f>
        <v>36% of running costs over 3-years to provide counselling support to children and families affected by bereavement in Dorset.</v>
      </c>
      <c r="D67" t="str">
        <f>IF('[1]#source_data'!K68="","",'[1]#fixed_data'!$B$3)</f>
        <v>GBP</v>
      </c>
      <c r="E67" s="7">
        <f>IF('[1]#source_data'!K68="","",IF('[1]#source_data'!B68="","",'[1]#source_data'!B68))</f>
        <v>50000</v>
      </c>
      <c r="F67" s="8">
        <f>IF('[1]#source_data'!K68="","",IF('[1]#source_data'!C68="","",'[1]#source_data'!C68))</f>
        <v>45043</v>
      </c>
      <c r="G67" t="str">
        <f>IF('[1]#source_data'!K68="","",IF(AND(I67="",J67=""),'[1]#fixed_data'!$B$4&amp;'[1]#source_data'!J68,IF(I67="","GB-COH-"&amp;J67,IF(LEFT(I67,3)="NIC","GB-NIC-"&amp;SUBSTITUTE(I67,"NIC",""),IF(LEFT(I67,2)="SC","GB-SC-"&amp;I67,IF(AND(LEFT(I67,1)="1",LEN(I67)=6),"GB-NIC-"&amp;I67,"GB-CHC-"&amp;I67))))))</f>
        <v>GB-CHC-1158138</v>
      </c>
      <c r="H67" t="str">
        <f>IF('[1]#source_data'!K68="","",IF('[1]#source_data'!D68="","",'[1]#source_data'!D68))</f>
        <v>Mosaic - Supporting Bereaved Children</v>
      </c>
      <c r="I67" s="9">
        <f>IF('[1]#source_data'!K68="","",IF('[1]#source_data'!I68="","",IF('[1]#source_data'!F68="Not For Profit Organisation","",IF('[1]#source_data'!F68="Community Interest Company","",IF('[1]#source_data'!F68="Social Enterprise","",IF(LEFT('[1]#source_data'!I68,3)="NIC",SUBSTITUTE('[1]#source_data'!I68,"NIC",""),'[1]#source_data'!I68))))))</f>
        <v>1158138</v>
      </c>
      <c r="J67" t="str">
        <f>IF('[1]#source_data'!K68="","",IF('[1]#source_data'!F68="Not For Profit Organisation",TEXT('[1]#source_data'!I68,"00000000"),IF('[1]#source_data'!F68="Community Interest Company",TEXT('[1]#source_data'!I68,"00000000"),IF('[1]#source_data'!F68="Social Enterprise",TEXT('[1]#source_data'!I68,"00000000"),""))))</f>
        <v/>
      </c>
      <c r="K67" t="str">
        <f>IF('[1]#source_data'!K68="","",IF('[1]#source_data'!F68="","",'[1]#source_data'!F68))</f>
        <v>Charitable Incorporated Organisation</v>
      </c>
      <c r="L67" t="str">
        <f>IF('[1]#source_data'!K68="","",IF('[1]#source_data'!G68="","",'[1]#source_data'!G68))</f>
        <v>Milborne St Andrew</v>
      </c>
      <c r="M67" t="str">
        <f>IF('[1]#source_data'!K68="","",IF('[1]#source_data'!E68="","",'[1]#source_data'!E68))</f>
        <v>DT11 0LG</v>
      </c>
      <c r="N67" t="str">
        <f>IF('[1]#source_data'!K68="","",'[1]#fixed_data'!$B$5)</f>
        <v>GB-CHC-1063945</v>
      </c>
      <c r="O67" t="str">
        <f>IF('[1]#source_data'!K68="","",'[1]#fixed_data'!$B$6)</f>
        <v>Trusthouse Charitable Foundation</v>
      </c>
      <c r="P67" t="str">
        <f>IF('[1]#source_data'!K68="","",IF('[1]#source_data'!H68="","",'[1]#source_data'!H68))</f>
        <v>Major Grants</v>
      </c>
      <c r="Q67" s="10">
        <f>IF('[1]#source_data'!K68="","",'[1]#fixed_data'!$B$7)</f>
        <v>45135</v>
      </c>
      <c r="R67" t="str">
        <f>IF('[1]#source_data'!K68="","",'[1]#fixed_data'!$B$8)</f>
        <v>https://www.trusthousecharitablefoundation.org.uk/</v>
      </c>
    </row>
    <row r="68" spans="1:18" x14ac:dyDescent="0.35">
      <c r="A68" t="str">
        <f>IF('[1]#source_data'!K69="","",CONCATENATE('[1]#fixed_data'!$B$2&amp;'[1]#source_data'!K69))</f>
        <v>360G-TrusthouseCF-9537</v>
      </c>
      <c r="B68" t="str">
        <f>IF('[1]#source_data'!K69="","","Grant to "&amp;'[1]#source_data'!D69)</f>
        <v>Grant to Daisy Programme</v>
      </c>
      <c r="C68" t="str">
        <f>IF('[1]#source_data'!K69="","",IF('[1]#source_data'!A69="","",'[1]#source_data'!A69))</f>
        <v>18% of running costs over 3-years for the Family Trauma Recovery Service at a domestic abuse charity based in Norfolk.</v>
      </c>
      <c r="D68" t="str">
        <f>IF('[1]#source_data'!K69="","",'[1]#fixed_data'!$B$3)</f>
        <v>GBP</v>
      </c>
      <c r="E68" s="7">
        <f>IF('[1]#source_data'!K69="","",IF('[1]#source_data'!B69="","",'[1]#source_data'!B69))</f>
        <v>99800</v>
      </c>
      <c r="F68" s="8">
        <f>IF('[1]#source_data'!K69="","",IF('[1]#source_data'!C69="","",'[1]#source_data'!C69))</f>
        <v>45043</v>
      </c>
      <c r="G68" t="str">
        <f>IF('[1]#source_data'!K69="","",IF(AND(I68="",J68=""),'[1]#fixed_data'!$B$4&amp;'[1]#source_data'!J69,IF(I68="","GB-COH-"&amp;J68,IF(LEFT(I68,3)="NIC","GB-NIC-"&amp;SUBSTITUTE(I68,"NIC",""),IF(LEFT(I68,2)="SC","GB-SC-"&amp;I68,IF(AND(LEFT(I68,1)="1",LEN(I68)=6),"GB-NIC-"&amp;I68,"GB-CHC-"&amp;I68))))))</f>
        <v>GB-CHC-1166033</v>
      </c>
      <c r="H68" t="str">
        <f>IF('[1]#source_data'!K69="","",IF('[1]#source_data'!D69="","",'[1]#source_data'!D69))</f>
        <v>Daisy Programme</v>
      </c>
      <c r="I68" s="9">
        <f>IF('[1]#source_data'!K69="","",IF('[1]#source_data'!I69="","",IF('[1]#source_data'!F69="Not For Profit Organisation","",IF('[1]#source_data'!F69="Community Interest Company","",IF('[1]#source_data'!F69="Social Enterprise","",IF(LEFT('[1]#source_data'!I69,3)="NIC",SUBSTITUTE('[1]#source_data'!I69,"NIC",""),'[1]#source_data'!I69))))))</f>
        <v>1166033</v>
      </c>
      <c r="J68" t="str">
        <f>IF('[1]#source_data'!K69="","",IF('[1]#source_data'!F69="Not For Profit Organisation",TEXT('[1]#source_data'!I69,"00000000"),IF('[1]#source_data'!F69="Community Interest Company",TEXT('[1]#source_data'!I69,"00000000"),IF('[1]#source_data'!F69="Social Enterprise",TEXT('[1]#source_data'!I69,"00000000"),""))))</f>
        <v/>
      </c>
      <c r="K68" t="str">
        <f>IF('[1]#source_data'!K69="","",IF('[1]#source_data'!F69="","",'[1]#source_data'!F69))</f>
        <v>Charitable Incorporated Organisation</v>
      </c>
      <c r="L68" t="str">
        <f>IF('[1]#source_data'!K69="","",IF('[1]#source_data'!G69="","",'[1]#source_data'!G69))</f>
        <v>Watton</v>
      </c>
      <c r="M68" t="str">
        <f>IF('[1]#source_data'!K69="","",IF('[1]#source_data'!E69="","",'[1]#source_data'!E69))</f>
        <v>IP25 6JU</v>
      </c>
      <c r="N68" t="str">
        <f>IF('[1]#source_data'!K69="","",'[1]#fixed_data'!$B$5)</f>
        <v>GB-CHC-1063945</v>
      </c>
      <c r="O68" t="str">
        <f>IF('[1]#source_data'!K69="","",'[1]#fixed_data'!$B$6)</f>
        <v>Trusthouse Charitable Foundation</v>
      </c>
      <c r="P68" t="str">
        <f>IF('[1]#source_data'!K69="","",IF('[1]#source_data'!H69="","",'[1]#source_data'!H69))</f>
        <v>Major Grants</v>
      </c>
      <c r="Q68" s="10">
        <f>IF('[1]#source_data'!K69="","",'[1]#fixed_data'!$B$7)</f>
        <v>45135</v>
      </c>
      <c r="R68" t="str">
        <f>IF('[1]#source_data'!K69="","",'[1]#fixed_data'!$B$8)</f>
        <v>https://www.trusthousecharitablefoundation.org.uk/</v>
      </c>
    </row>
    <row r="69" spans="1:18" x14ac:dyDescent="0.35">
      <c r="A69" t="str">
        <f>IF('[1]#source_data'!K70="","",CONCATENATE('[1]#fixed_data'!$B$2&amp;'[1]#source_data'!K70))</f>
        <v>360G-TrusthouseCF-9576</v>
      </c>
      <c r="B69" t="str">
        <f>IF('[1]#source_data'!K70="","","Grant to "&amp;'[1]#source_data'!D70)</f>
        <v>Grant to Netherton Park Community Association</v>
      </c>
      <c r="C69" t="str">
        <f>IF('[1]#source_data'!K70="","",IF('[1]#source_data'!A70="","",'[1]#source_data'!A70))</f>
        <v>42% of operating costs over 3-years for the Family Support Team at a community association in Bootle, Merseyside.</v>
      </c>
      <c r="D69" t="str">
        <f>IF('[1]#source_data'!K70="","",'[1]#fixed_data'!$B$3)</f>
        <v>GBP</v>
      </c>
      <c r="E69" s="7">
        <f>IF('[1]#source_data'!K70="","",IF('[1]#source_data'!B70="","",'[1]#source_data'!B70))</f>
        <v>60000</v>
      </c>
      <c r="F69" s="8">
        <f>IF('[1]#source_data'!K70="","",IF('[1]#source_data'!C70="","",'[1]#source_data'!C70))</f>
        <v>45043</v>
      </c>
      <c r="G69" t="str">
        <f>IF('[1]#source_data'!K70="","",IF(AND(I69="",J69=""),'[1]#fixed_data'!$B$4&amp;'[1]#source_data'!J70,IF(I69="","GB-COH-"&amp;J69,IF(LEFT(I69,3)="NIC","GB-NIC-"&amp;SUBSTITUTE(I69,"NIC",""),IF(LEFT(I69,2)="SC","GB-SC-"&amp;I69,IF(AND(LEFT(I69,1)="1",LEN(I69)=6),"GB-NIC-"&amp;I69,"GB-CHC-"&amp;I69))))))</f>
        <v>GB-CHC-1142416</v>
      </c>
      <c r="H69" t="str">
        <f>IF('[1]#source_data'!K70="","",IF('[1]#source_data'!D70="","",'[1]#source_data'!D70))</f>
        <v>Netherton Park Community Association</v>
      </c>
      <c r="I69" s="9">
        <f>IF('[1]#source_data'!K70="","",IF('[1]#source_data'!I70="","",IF('[1]#source_data'!F70="Not For Profit Organisation","",IF('[1]#source_data'!F70="Community Interest Company","",IF('[1]#source_data'!F70="Social Enterprise","",IF(LEFT('[1]#source_data'!I70,3)="NIC",SUBSTITUTE('[1]#source_data'!I70,"NIC",""),'[1]#source_data'!I70))))))</f>
        <v>1142416</v>
      </c>
      <c r="J69" t="str">
        <f>IF('[1]#source_data'!K70="","",IF('[1]#source_data'!F70="Not For Profit Organisation",TEXT('[1]#source_data'!I70,"00000000"),IF('[1]#source_data'!F70="Community Interest Company",TEXT('[1]#source_data'!I70,"00000000"),IF('[1]#source_data'!F70="Social Enterprise",TEXT('[1]#source_data'!I70,"00000000"),""))))</f>
        <v/>
      </c>
      <c r="K69" t="str">
        <f>IF('[1]#source_data'!K70="","",IF('[1]#source_data'!F70="","",'[1]#source_data'!F70))</f>
        <v>Registered Charity</v>
      </c>
      <c r="L69" t="str">
        <f>IF('[1]#source_data'!K70="","",IF('[1]#source_data'!G70="","",'[1]#source_data'!G70))</f>
        <v>Liverpool</v>
      </c>
      <c r="M69" t="str">
        <f>IF('[1]#source_data'!K70="","",IF('[1]#source_data'!E70="","",'[1]#source_data'!E70))</f>
        <v>L30 1QW</v>
      </c>
      <c r="N69" t="str">
        <f>IF('[1]#source_data'!K70="","",'[1]#fixed_data'!$B$5)</f>
        <v>GB-CHC-1063945</v>
      </c>
      <c r="O69" t="str">
        <f>IF('[1]#source_data'!K70="","",'[1]#fixed_data'!$B$6)</f>
        <v>Trusthouse Charitable Foundation</v>
      </c>
      <c r="P69" t="str">
        <f>IF('[1]#source_data'!K70="","",IF('[1]#source_data'!H70="","",'[1]#source_data'!H70))</f>
        <v>Major Grants</v>
      </c>
      <c r="Q69" s="10">
        <f>IF('[1]#source_data'!K70="","",'[1]#fixed_data'!$B$7)</f>
        <v>45135</v>
      </c>
      <c r="R69" t="str">
        <f>IF('[1]#source_data'!K70="","",'[1]#fixed_data'!$B$8)</f>
        <v>https://www.trusthousecharitablefoundation.org.uk/</v>
      </c>
    </row>
    <row r="70" spans="1:18" x14ac:dyDescent="0.35">
      <c r="A70" t="str">
        <f>IF('[1]#source_data'!K71="","",CONCATENATE('[1]#fixed_data'!$B$2&amp;'[1]#source_data'!K71))</f>
        <v>360G-TrusthouseCF-9580</v>
      </c>
      <c r="B70" t="str">
        <f>IF('[1]#source_data'!K71="","","Grant to "&amp;'[1]#source_data'!D71)</f>
        <v>Grant to TalkFirst</v>
      </c>
      <c r="C70" t="str">
        <f>IF('[1]#source_data'!K71="","",IF('[1]#source_data'!A71="","",'[1]#source_data'!A71))</f>
        <v>50% of project costs over 3-years for Building Better Relationships family support and mediation in Wigan, Gtr Manchester.</v>
      </c>
      <c r="D70" t="str">
        <f>IF('[1]#source_data'!K71="","",'[1]#fixed_data'!$B$3)</f>
        <v>GBP</v>
      </c>
      <c r="E70" s="7">
        <f>IF('[1]#source_data'!K71="","",IF('[1]#source_data'!B71="","",'[1]#source_data'!B71))</f>
        <v>60387</v>
      </c>
      <c r="F70" s="8">
        <f>IF('[1]#source_data'!K71="","",IF('[1]#source_data'!C71="","",'[1]#source_data'!C71))</f>
        <v>45043</v>
      </c>
      <c r="G70" t="str">
        <f>IF('[1]#source_data'!K71="","",IF(AND(I70="",J70=""),'[1]#fixed_data'!$B$4&amp;'[1]#source_data'!J71,IF(I70="","GB-COH-"&amp;J70,IF(LEFT(I70,3)="NIC","GB-NIC-"&amp;SUBSTITUTE(I70,"NIC",""),IF(LEFT(I70,2)="SC","GB-SC-"&amp;I70,IF(AND(LEFT(I70,1)="1",LEN(I70)=6),"GB-NIC-"&amp;I70,"GB-CHC-"&amp;I70))))))</f>
        <v>GB-CHC-1162110</v>
      </c>
      <c r="H70" t="str">
        <f>IF('[1]#source_data'!K71="","",IF('[1]#source_data'!D71="","",'[1]#source_data'!D71))</f>
        <v>TalkFirst</v>
      </c>
      <c r="I70" s="9">
        <f>IF('[1]#source_data'!K71="","",IF('[1]#source_data'!I71="","",IF('[1]#source_data'!F71="Not For Profit Organisation","",IF('[1]#source_data'!F71="Community Interest Company","",IF('[1]#source_data'!F71="Social Enterprise","",IF(LEFT('[1]#source_data'!I71,3)="NIC",SUBSTITUTE('[1]#source_data'!I71,"NIC",""),'[1]#source_data'!I71))))))</f>
        <v>1162110</v>
      </c>
      <c r="J70" t="str">
        <f>IF('[1]#source_data'!K71="","",IF('[1]#source_data'!F71="Not For Profit Organisation",TEXT('[1]#source_data'!I71,"00000000"),IF('[1]#source_data'!F71="Community Interest Company",TEXT('[1]#source_data'!I71,"00000000"),IF('[1]#source_data'!F71="Social Enterprise",TEXT('[1]#source_data'!I71,"00000000"),""))))</f>
        <v/>
      </c>
      <c r="K70" t="str">
        <f>IF('[1]#source_data'!K71="","",IF('[1]#source_data'!F71="","",'[1]#source_data'!F71))</f>
        <v>Registered Charity</v>
      </c>
      <c r="L70" t="str">
        <f>IF('[1]#source_data'!K71="","",IF('[1]#source_data'!G71="","",'[1]#source_data'!G71))</f>
        <v>Ince-In-Marketfield</v>
      </c>
      <c r="M70" t="str">
        <f>IF('[1]#source_data'!K71="","",IF('[1]#source_data'!E71="","",'[1]#source_data'!E71))</f>
        <v>WN22DX</v>
      </c>
      <c r="N70" t="str">
        <f>IF('[1]#source_data'!K71="","",'[1]#fixed_data'!$B$5)</f>
        <v>GB-CHC-1063945</v>
      </c>
      <c r="O70" t="str">
        <f>IF('[1]#source_data'!K71="","",'[1]#fixed_data'!$B$6)</f>
        <v>Trusthouse Charitable Foundation</v>
      </c>
      <c r="P70" t="str">
        <f>IF('[1]#source_data'!K71="","",IF('[1]#source_data'!H71="","",'[1]#source_data'!H71))</f>
        <v>Major Grants</v>
      </c>
      <c r="Q70" s="10">
        <f>IF('[1]#source_data'!K71="","",'[1]#fixed_data'!$B$7)</f>
        <v>45135</v>
      </c>
      <c r="R70" t="str">
        <f>IF('[1]#source_data'!K71="","",'[1]#fixed_data'!$B$8)</f>
        <v>https://www.trusthousecharitablefoundation.org.uk/</v>
      </c>
    </row>
    <row r="71" spans="1:18" x14ac:dyDescent="0.35">
      <c r="A71" t="str">
        <f>IF('[1]#source_data'!K72="","",CONCATENATE('[1]#fixed_data'!$B$2&amp;'[1]#source_data'!K72))</f>
        <v>360G-TrusthouseCF-9609</v>
      </c>
      <c r="B71" t="str">
        <f>IF('[1]#source_data'!K72="","","Grant to "&amp;'[1]#source_data'!D72)</f>
        <v>Grant to Granton Youth Ltd</v>
      </c>
      <c r="C71" t="str">
        <f>IF('[1]#source_data'!K72="","",IF('[1]#source_data'!A72="","",'[1]#source_data'!A72))</f>
        <v>7% of core funding costs over 3-years for a youth charity providing family support services to parents in a disadvantaged area of North Edinburgh.</v>
      </c>
      <c r="D71" t="str">
        <f>IF('[1]#source_data'!K72="","",'[1]#fixed_data'!$B$3)</f>
        <v>GBP</v>
      </c>
      <c r="E71" s="7">
        <f>IF('[1]#source_data'!K72="","",IF('[1]#source_data'!B72="","",'[1]#source_data'!B72))</f>
        <v>58696</v>
      </c>
      <c r="F71" s="8">
        <f>IF('[1]#source_data'!K72="","",IF('[1]#source_data'!C72="","",'[1]#source_data'!C72))</f>
        <v>45043</v>
      </c>
      <c r="G71" t="str">
        <f>IF('[1]#source_data'!K72="","",IF(AND(I71="",J71=""),'[1]#fixed_data'!$B$4&amp;'[1]#source_data'!J72,IF(I71="","GB-COH-"&amp;J71,IF(LEFT(I71,3)="NIC","GB-NIC-"&amp;SUBSTITUTE(I71,"NIC",""),IF(LEFT(I71,2)="SC","GB-SC-"&amp;I71,IF(AND(LEFT(I71,1)="1",LEN(I71)=6),"GB-NIC-"&amp;I71,"GB-CHC-"&amp;I71))))))</f>
        <v>GB-SC-SC031622</v>
      </c>
      <c r="H71" t="str">
        <f>IF('[1]#source_data'!K72="","",IF('[1]#source_data'!D72="","",'[1]#source_data'!D72))</f>
        <v>Granton Youth Ltd</v>
      </c>
      <c r="I71" s="9" t="str">
        <f>IF('[1]#source_data'!K72="","",IF('[1]#source_data'!I72="","",IF('[1]#source_data'!F72="Not For Profit Organisation","",IF('[1]#source_data'!F72="Community Interest Company","",IF('[1]#source_data'!F72="Social Enterprise","",IF(LEFT('[1]#source_data'!I72,3)="NIC",SUBSTITUTE('[1]#source_data'!I72,"NIC",""),'[1]#source_data'!I72))))))</f>
        <v>SC031622</v>
      </c>
      <c r="J71" t="str">
        <f>IF('[1]#source_data'!K72="","",IF('[1]#source_data'!F72="Not For Profit Organisation",TEXT('[1]#source_data'!I72,"00000000"),IF('[1]#source_data'!F72="Community Interest Company",TEXT('[1]#source_data'!I72,"00000000"),IF('[1]#source_data'!F72="Social Enterprise",TEXT('[1]#source_data'!I72,"00000000"),""))))</f>
        <v/>
      </c>
      <c r="K71" t="str">
        <f>IF('[1]#source_data'!K72="","",IF('[1]#source_data'!F72="","",'[1]#source_data'!F72))</f>
        <v>Registered Charity</v>
      </c>
      <c r="L71" t="str">
        <f>IF('[1]#source_data'!K72="","",IF('[1]#source_data'!G72="","",'[1]#source_data'!G72))</f>
        <v>Edinburgh</v>
      </c>
      <c r="M71" t="str">
        <f>IF('[1]#source_data'!K72="","",IF('[1]#source_data'!E72="","",'[1]#source_data'!E72))</f>
        <v>EH5 1NF</v>
      </c>
      <c r="N71" t="str">
        <f>IF('[1]#source_data'!K72="","",'[1]#fixed_data'!$B$5)</f>
        <v>GB-CHC-1063945</v>
      </c>
      <c r="O71" t="str">
        <f>IF('[1]#source_data'!K72="","",'[1]#fixed_data'!$B$6)</f>
        <v>Trusthouse Charitable Foundation</v>
      </c>
      <c r="P71" t="str">
        <f>IF('[1]#source_data'!K72="","",IF('[1]#source_data'!H72="","",'[1]#source_data'!H72))</f>
        <v>Major Grants</v>
      </c>
      <c r="Q71" s="10">
        <f>IF('[1]#source_data'!K72="","",'[1]#fixed_data'!$B$7)</f>
        <v>45135</v>
      </c>
      <c r="R71" t="str">
        <f>IF('[1]#source_data'!K72="","",'[1]#fixed_data'!$B$8)</f>
        <v>https://www.trusthousecharitablefoundation.org.uk/</v>
      </c>
    </row>
    <row r="72" spans="1:18" x14ac:dyDescent="0.35">
      <c r="A72" t="str">
        <f>IF('[1]#source_data'!K73="","",CONCATENATE('[1]#fixed_data'!$B$2&amp;'[1]#source_data'!K73))</f>
        <v>360G-TrusthouseCF-9629</v>
      </c>
      <c r="B72" t="str">
        <f>IF('[1]#source_data'!K73="","","Grant to "&amp;'[1]#source_data'!D73)</f>
        <v>Grant to Platform for Life</v>
      </c>
      <c r="C72" t="str">
        <f>IF('[1]#source_data'!K73="","",IF('[1]#source_data'!A73="","",'[1]#source_data'!A73))</f>
        <v>7% of running costs over 3-years to provide counselling to children, young people and parents struggling with mental health issues in Blacon and Lache, Cheshire.</v>
      </c>
      <c r="D72" t="str">
        <f>IF('[1]#source_data'!K73="","",'[1]#fixed_data'!$B$3)</f>
        <v>GBP</v>
      </c>
      <c r="E72" s="7">
        <f>IF('[1]#source_data'!K73="","",IF('[1]#source_data'!B73="","",'[1]#source_data'!B73))</f>
        <v>99600</v>
      </c>
      <c r="F72" s="8">
        <f>IF('[1]#source_data'!K73="","",IF('[1]#source_data'!C73="","",'[1]#source_data'!C73))</f>
        <v>45043</v>
      </c>
      <c r="G72" t="str">
        <f>IF('[1]#source_data'!K73="","",IF(AND(I72="",J72=""),'[1]#fixed_data'!$B$4&amp;'[1]#source_data'!J73,IF(I72="","GB-COH-"&amp;J72,IF(LEFT(I72,3)="NIC","GB-NIC-"&amp;SUBSTITUTE(I72,"NIC",""),IF(LEFT(I72,2)="SC","GB-SC-"&amp;I72,IF(AND(LEFT(I72,1)="1",LEN(I72)=6),"GB-NIC-"&amp;I72,"GB-CHC-"&amp;I72))))))</f>
        <v>GB-CHC-1176429</v>
      </c>
      <c r="H72" t="str">
        <f>IF('[1]#source_data'!K73="","",IF('[1]#source_data'!D73="","",'[1]#source_data'!D73))</f>
        <v>Platform for Life</v>
      </c>
      <c r="I72" s="9">
        <f>IF('[1]#source_data'!K73="","",IF('[1]#source_data'!I73="","",IF('[1]#source_data'!F73="Not For Profit Organisation","",IF('[1]#source_data'!F73="Community Interest Company","",IF('[1]#source_data'!F73="Social Enterprise","",IF(LEFT('[1]#source_data'!I73,3)="NIC",SUBSTITUTE('[1]#source_data'!I73,"NIC",""),'[1]#source_data'!I73))))))</f>
        <v>1176429</v>
      </c>
      <c r="J72" t="str">
        <f>IF('[1]#source_data'!K73="","",IF('[1]#source_data'!F73="Not For Profit Organisation",TEXT('[1]#source_data'!I73,"00000000"),IF('[1]#source_data'!F73="Community Interest Company",TEXT('[1]#source_data'!I73,"00000000"),IF('[1]#source_data'!F73="Social Enterprise",TEXT('[1]#source_data'!I73,"00000000"),""))))</f>
        <v/>
      </c>
      <c r="K72" t="str">
        <f>IF('[1]#source_data'!K73="","",IF('[1]#source_data'!F73="","",'[1]#source_data'!F73))</f>
        <v>Registered Charity</v>
      </c>
      <c r="L72" t="str">
        <f>IF('[1]#source_data'!K73="","",IF('[1]#source_data'!G73="","",'[1]#source_data'!G73))</f>
        <v>Chester</v>
      </c>
      <c r="M72" t="str">
        <f>IF('[1]#source_data'!K73="","",IF('[1]#source_data'!E73="","",'[1]#source_data'!E73))</f>
        <v>CH1 5HN</v>
      </c>
      <c r="N72" t="str">
        <f>IF('[1]#source_data'!K73="","",'[1]#fixed_data'!$B$5)</f>
        <v>GB-CHC-1063945</v>
      </c>
      <c r="O72" t="str">
        <f>IF('[1]#source_data'!K73="","",'[1]#fixed_data'!$B$6)</f>
        <v>Trusthouse Charitable Foundation</v>
      </c>
      <c r="P72" t="str">
        <f>IF('[1]#source_data'!K73="","",IF('[1]#source_data'!H73="","",'[1]#source_data'!H73))</f>
        <v>Major Grants</v>
      </c>
      <c r="Q72" s="10">
        <f>IF('[1]#source_data'!K73="","",'[1]#fixed_data'!$B$7)</f>
        <v>45135</v>
      </c>
      <c r="R72" t="str">
        <f>IF('[1]#source_data'!K73="","",'[1]#fixed_data'!$B$8)</f>
        <v>https://www.trusthousecharitablefoundation.org.uk/</v>
      </c>
    </row>
    <row r="73" spans="1:18" x14ac:dyDescent="0.35">
      <c r="A73" t="str">
        <f>IF('[1]#source_data'!K74="","",CONCATENATE('[1]#fixed_data'!$B$2&amp;'[1]#source_data'!K74))</f>
        <v>360G-TrusthouseCF-9621</v>
      </c>
      <c r="B73" t="str">
        <f>IF('[1]#source_data'!K74="","","Grant to "&amp;'[1]#source_data'!D74)</f>
        <v>Grant to EVA Women's Aid Ltd</v>
      </c>
      <c r="C73" t="str">
        <f>IF('[1]#source_data'!K74="","",IF('[1]#source_data'!A74="","",'[1]#source_data'!A74))</f>
        <v>42% of salary and running cost over 3-years for a domestic abuse charity providing family support in Redcar and Cleveland, Tees Valley.</v>
      </c>
      <c r="D73" t="str">
        <f>IF('[1]#source_data'!K74="","",'[1]#fixed_data'!$B$3)</f>
        <v>GBP</v>
      </c>
      <c r="E73" s="7">
        <f>IF('[1]#source_data'!K74="","",IF('[1]#source_data'!B74="","",'[1]#source_data'!B74))</f>
        <v>99000</v>
      </c>
      <c r="F73" s="8">
        <f>IF('[1]#source_data'!K74="","",IF('[1]#source_data'!C74="","",'[1]#source_data'!C74))</f>
        <v>45044</v>
      </c>
      <c r="G73" t="str">
        <f>IF('[1]#source_data'!K74="","",IF(AND(I73="",J73=""),'[1]#fixed_data'!$B$4&amp;'[1]#source_data'!J74,IF(I73="","GB-COH-"&amp;J73,IF(LEFT(I73,3)="NIC","GB-NIC-"&amp;SUBSTITUTE(I73,"NIC",""),IF(LEFT(I73,2)="SC","GB-SC-"&amp;I73,IF(AND(LEFT(I73,1)="1",LEN(I73)=6),"GB-NIC-"&amp;I73,"GB-CHC-"&amp;I73))))))</f>
        <v>GB-CHC-1088469</v>
      </c>
      <c r="H73" t="str">
        <f>IF('[1]#source_data'!K74="","",IF('[1]#source_data'!D74="","",'[1]#source_data'!D74))</f>
        <v>EVA Women's Aid Ltd</v>
      </c>
      <c r="I73" s="9">
        <f>IF('[1]#source_data'!K74="","",IF('[1]#source_data'!I74="","",IF('[1]#source_data'!F74="Not For Profit Organisation","",IF('[1]#source_data'!F74="Community Interest Company","",IF('[1]#source_data'!F74="Social Enterprise","",IF(LEFT('[1]#source_data'!I74,3)="NIC",SUBSTITUTE('[1]#source_data'!I74,"NIC",""),'[1]#source_data'!I74))))))</f>
        <v>1088469</v>
      </c>
      <c r="J73" t="str">
        <f>IF('[1]#source_data'!K74="","",IF('[1]#source_data'!F74="Not For Profit Organisation",TEXT('[1]#source_data'!I74,"00000000"),IF('[1]#source_data'!F74="Community Interest Company",TEXT('[1]#source_data'!I74,"00000000"),IF('[1]#source_data'!F74="Social Enterprise",TEXT('[1]#source_data'!I74,"00000000"),""))))</f>
        <v/>
      </c>
      <c r="K73" t="str">
        <f>IF('[1]#source_data'!K74="","",IF('[1]#source_data'!F74="","",'[1]#source_data'!F74))</f>
        <v>Registered Charity</v>
      </c>
      <c r="L73" t="str">
        <f>IF('[1]#source_data'!K74="","",IF('[1]#source_data'!G74="","",'[1]#source_data'!G74))</f>
        <v>Redcar</v>
      </c>
      <c r="M73" t="str">
        <f>IF('[1]#source_data'!K74="","",IF('[1]#source_data'!E74="","",'[1]#source_data'!E74))</f>
        <v>TS10 3DL</v>
      </c>
      <c r="N73" t="str">
        <f>IF('[1]#source_data'!K74="","",'[1]#fixed_data'!$B$5)</f>
        <v>GB-CHC-1063945</v>
      </c>
      <c r="O73" t="str">
        <f>IF('[1]#source_data'!K74="","",'[1]#fixed_data'!$B$6)</f>
        <v>Trusthouse Charitable Foundation</v>
      </c>
      <c r="P73" t="str">
        <f>IF('[1]#source_data'!K74="","",IF('[1]#source_data'!H74="","",'[1]#source_data'!H74))</f>
        <v>Major Grants</v>
      </c>
      <c r="Q73" s="10">
        <f>IF('[1]#source_data'!K74="","",'[1]#fixed_data'!$B$7)</f>
        <v>45135</v>
      </c>
      <c r="R73" t="str">
        <f>IF('[1]#source_data'!K74="","",'[1]#fixed_data'!$B$8)</f>
        <v>https://www.trusthousecharitablefoundation.org.uk/</v>
      </c>
    </row>
    <row r="74" spans="1:18" x14ac:dyDescent="0.35">
      <c r="A74" t="str">
        <f>IF('[1]#source_data'!K75="","",CONCATENATE('[1]#fixed_data'!$B$2&amp;'[1]#source_data'!K75))</f>
        <v>360G-TrusthouseCF-9708</v>
      </c>
      <c r="B74" t="str">
        <f>IF('[1]#source_data'!K75="","","Grant to "&amp;'[1]#source_data'!D75)</f>
        <v>Grant to Wren Project</v>
      </c>
      <c r="C74" t="str">
        <f>IF('[1]#source_data'!K75="","",IF('[1]#source_data'!A75="","",'[1]#source_data'!A75))</f>
        <v>6% of the running costs of a volunteer training programme for a charity in Wiltshire supporting people with autoimmune diseases.</v>
      </c>
      <c r="D74" t="str">
        <f>IF('[1]#source_data'!K75="","",'[1]#fixed_data'!$B$3)</f>
        <v>GBP</v>
      </c>
      <c r="E74" s="7">
        <f>IF('[1]#source_data'!K75="","",IF('[1]#source_data'!B75="","",'[1]#source_data'!B75))</f>
        <v>2000</v>
      </c>
      <c r="F74" s="8">
        <f>IF('[1]#source_data'!K75="","",IF('[1]#source_data'!C75="","",'[1]#source_data'!C75))</f>
        <v>45044</v>
      </c>
      <c r="G74" t="str">
        <f>IF('[1]#source_data'!K75="","",IF(AND(I74="",J74=""),'[1]#fixed_data'!$B$4&amp;'[1]#source_data'!J75,IF(I74="","GB-COH-"&amp;J74,IF(LEFT(I74,3)="NIC","GB-NIC-"&amp;SUBSTITUTE(I74,"NIC",""),IF(LEFT(I74,2)="SC","GB-SC-"&amp;I74,IF(AND(LEFT(I74,1)="1",LEN(I74)=6),"GB-NIC-"&amp;I74,"GB-CHC-"&amp;I74))))))</f>
        <v>GB-CHC-1192689</v>
      </c>
      <c r="H74" t="str">
        <f>IF('[1]#source_data'!K75="","",IF('[1]#source_data'!D75="","",'[1]#source_data'!D75))</f>
        <v>Wren Project</v>
      </c>
      <c r="I74" s="9">
        <f>IF('[1]#source_data'!K75="","",IF('[1]#source_data'!I75="","",IF('[1]#source_data'!F75="Not For Profit Organisation","",IF('[1]#source_data'!F75="Community Interest Company","",IF('[1]#source_data'!F75="Social Enterprise","",IF(LEFT('[1]#source_data'!I75,3)="NIC",SUBSTITUTE('[1]#source_data'!I75,"NIC",""),'[1]#source_data'!I75))))))</f>
        <v>1192689</v>
      </c>
      <c r="J74" t="str">
        <f>IF('[1]#source_data'!K75="","",IF('[1]#source_data'!F75="Not For Profit Organisation",TEXT('[1]#source_data'!I75,"00000000"),IF('[1]#source_data'!F75="Community Interest Company",TEXT('[1]#source_data'!I75,"00000000"),IF('[1]#source_data'!F75="Social Enterprise",TEXT('[1]#source_data'!I75,"00000000"),""))))</f>
        <v/>
      </c>
      <c r="K74" t="str">
        <f>IF('[1]#source_data'!K75="","",IF('[1]#source_data'!F75="","",'[1]#source_data'!F75))</f>
        <v>Charitable Incorporated Organisation</v>
      </c>
      <c r="L74" t="str">
        <f>IF('[1]#source_data'!K75="","",IF('[1]#source_data'!G75="","",'[1]#source_data'!G75))</f>
        <v>Devizes</v>
      </c>
      <c r="M74" t="str">
        <f>IF('[1]#source_data'!K75="","",IF('[1]#source_data'!E75="","",'[1]#source_data'!E75))</f>
        <v>SN10 2JA</v>
      </c>
      <c r="N74" t="str">
        <f>IF('[1]#source_data'!K75="","",'[1]#fixed_data'!$B$5)</f>
        <v>GB-CHC-1063945</v>
      </c>
      <c r="O74" t="str">
        <f>IF('[1]#source_data'!K75="","",'[1]#fixed_data'!$B$6)</f>
        <v>Trusthouse Charitable Foundation</v>
      </c>
      <c r="P74" t="str">
        <f>IF('[1]#source_data'!K75="","",IF('[1]#source_data'!H75="","",'[1]#source_data'!H75))</f>
        <v>Trustee Nom Grants</v>
      </c>
      <c r="Q74" s="10">
        <f>IF('[1]#source_data'!K75="","",'[1]#fixed_data'!$B$7)</f>
        <v>45135</v>
      </c>
      <c r="R74" t="str">
        <f>IF('[1]#source_data'!K75="","",'[1]#fixed_data'!$B$8)</f>
        <v>https://www.trusthousecharitablefoundation.org.uk/</v>
      </c>
    </row>
    <row r="75" spans="1:18" x14ac:dyDescent="0.35">
      <c r="A75" t="str">
        <f>IF('[1]#source_data'!K76="","",CONCATENATE('[1]#fixed_data'!$B$2&amp;'[1]#source_data'!K76))</f>
        <v>360G-TrusthouseCF-9716</v>
      </c>
      <c r="B75" t="str">
        <f>IF('[1]#source_data'!K76="","","Grant to "&amp;'[1]#source_data'!D76)</f>
        <v>Grant to Community Chaplaincy - Norfolk</v>
      </c>
      <c r="C75" t="str">
        <f>IF('[1]#source_data'!K76="","",IF('[1]#source_data'!A76="","",'[1]#source_data'!A76))</f>
        <v>11% of the salary costs for a CIO supporting the rehabilitation and resettlement of prison-leavers in Norfolk.</v>
      </c>
      <c r="D75" t="str">
        <f>IF('[1]#source_data'!K76="","",'[1]#fixed_data'!$B$3)</f>
        <v>GBP</v>
      </c>
      <c r="E75" s="7">
        <f>IF('[1]#source_data'!K76="","",IF('[1]#source_data'!B76="","",'[1]#source_data'!B76))</f>
        <v>5000</v>
      </c>
      <c r="F75" s="8">
        <f>IF('[1]#source_data'!K76="","",IF('[1]#source_data'!C76="","",'[1]#source_data'!C76))</f>
        <v>45044</v>
      </c>
      <c r="G75" t="str">
        <f>IF('[1]#source_data'!K76="","",IF(AND(I75="",J75=""),'[1]#fixed_data'!$B$4&amp;'[1]#source_data'!J76,IF(I75="","GB-COH-"&amp;J75,IF(LEFT(I75,3)="NIC","GB-NIC-"&amp;SUBSTITUTE(I75,"NIC",""),IF(LEFT(I75,2)="SC","GB-SC-"&amp;I75,IF(AND(LEFT(I75,1)="1",LEN(I75)=6),"GB-NIC-"&amp;I75,"GB-CHC-"&amp;I75))))))</f>
        <v>GB-CHC-1180579</v>
      </c>
      <c r="H75" t="str">
        <f>IF('[1]#source_data'!K76="","",IF('[1]#source_data'!D76="","",'[1]#source_data'!D76))</f>
        <v>Community Chaplaincy - Norfolk</v>
      </c>
      <c r="I75" s="9">
        <f>IF('[1]#source_data'!K76="","",IF('[1]#source_data'!I76="","",IF('[1]#source_data'!F76="Not For Profit Organisation","",IF('[1]#source_data'!F76="Community Interest Company","",IF('[1]#source_data'!F76="Social Enterprise","",IF(LEFT('[1]#source_data'!I76,3)="NIC",SUBSTITUTE('[1]#source_data'!I76,"NIC",""),'[1]#source_data'!I76))))))</f>
        <v>1180579</v>
      </c>
      <c r="J75" t="str">
        <f>IF('[1]#source_data'!K76="","",IF('[1]#source_data'!F76="Not For Profit Organisation",TEXT('[1]#source_data'!I76,"00000000"),IF('[1]#source_data'!F76="Community Interest Company",TEXT('[1]#source_data'!I76,"00000000"),IF('[1]#source_data'!F76="Social Enterprise",TEXT('[1]#source_data'!I76,"00000000"),""))))</f>
        <v/>
      </c>
      <c r="K75" t="str">
        <f>IF('[1]#source_data'!K76="","",IF('[1]#source_data'!F76="","",'[1]#source_data'!F76))</f>
        <v>Charitable Incorporated Organisation</v>
      </c>
      <c r="L75" t="str">
        <f>IF('[1]#source_data'!K76="","",IF('[1]#source_data'!G76="","",'[1]#source_data'!G76))</f>
        <v>Norwich</v>
      </c>
      <c r="M75" t="str">
        <f>IF('[1]#source_data'!K76="","",IF('[1]#source_data'!E76="","",'[1]#source_data'!E76))</f>
        <v>NR21QP</v>
      </c>
      <c r="N75" t="str">
        <f>IF('[1]#source_data'!K76="","",'[1]#fixed_data'!$B$5)</f>
        <v>GB-CHC-1063945</v>
      </c>
      <c r="O75" t="str">
        <f>IF('[1]#source_data'!K76="","",'[1]#fixed_data'!$B$6)</f>
        <v>Trusthouse Charitable Foundation</v>
      </c>
      <c r="P75" t="str">
        <f>IF('[1]#source_data'!K76="","",IF('[1]#source_data'!H76="","",'[1]#source_data'!H76))</f>
        <v>Trustee Nom Grants</v>
      </c>
      <c r="Q75" s="10">
        <f>IF('[1]#source_data'!K76="","",'[1]#fixed_data'!$B$7)</f>
        <v>45135</v>
      </c>
      <c r="R75" t="str">
        <f>IF('[1]#source_data'!K76="","",'[1]#fixed_data'!$B$8)</f>
        <v>https://www.trusthousecharitablefoundation.org.uk/</v>
      </c>
    </row>
    <row r="76" spans="1:18" x14ac:dyDescent="0.35">
      <c r="A76" t="str">
        <f>IF('[1]#source_data'!K77="","",CONCATENATE('[1]#fixed_data'!$B$2&amp;'[1]#source_data'!K77))</f>
        <v>360G-TrusthouseCF-9721</v>
      </c>
      <c r="B76" t="str">
        <f>IF('[1]#source_data'!K77="","","Grant to "&amp;'[1]#source_data'!D77)</f>
        <v>Grant to Sutherland Care Forum</v>
      </c>
      <c r="C76" t="str">
        <f>IF('[1]#source_data'!K77="","",IF('[1]#source_data'!A77="","",'[1]#source_data'!A77))</f>
        <v>45% of the salary costs of a support worker for charity running a pantry and food waste reduction scheme in Sutherland, Scotland.</v>
      </c>
      <c r="D76" t="str">
        <f>IF('[1]#source_data'!K77="","",'[1]#fixed_data'!$B$3)</f>
        <v>GBP</v>
      </c>
      <c r="E76" s="7">
        <f>IF('[1]#source_data'!K77="","",IF('[1]#source_data'!B77="","",'[1]#source_data'!B77))</f>
        <v>3000</v>
      </c>
      <c r="F76" s="8">
        <f>IF('[1]#source_data'!K77="","",IF('[1]#source_data'!C77="","",'[1]#source_data'!C77))</f>
        <v>45044</v>
      </c>
      <c r="G76" t="str">
        <f>IF('[1]#source_data'!K77="","",IF(AND(I76="",J76=""),'[1]#fixed_data'!$B$4&amp;'[1]#source_data'!J77,IF(I76="","GB-COH-"&amp;J76,IF(LEFT(I76,3)="NIC","GB-NIC-"&amp;SUBSTITUTE(I76,"NIC",""),IF(LEFT(I76,2)="SC","GB-SC-"&amp;I76,IF(AND(LEFT(I76,1)="1",LEN(I76)=6),"GB-NIC-"&amp;I76,"GB-CHC-"&amp;I76))))))</f>
        <v>GB-SC-SC042741</v>
      </c>
      <c r="H76" t="str">
        <f>IF('[1]#source_data'!K77="","",IF('[1]#source_data'!D77="","",'[1]#source_data'!D77))</f>
        <v>Sutherland Care Forum</v>
      </c>
      <c r="I76" s="9" t="s">
        <v>18</v>
      </c>
      <c r="J76" t="str">
        <f>IF('[1]#source_data'!K77="","",IF('[1]#source_data'!F77="Not For Profit Organisation",TEXT('[1]#source_data'!I77,"00000000"),IF('[1]#source_data'!F77="Community Interest Company",TEXT('[1]#source_data'!I77,"00000000"),IF('[1]#source_data'!F77="Social Enterprise",TEXT('[1]#source_data'!I77,"00000000"),""))))</f>
        <v/>
      </c>
      <c r="K76" t="str">
        <f>IF('[1]#source_data'!K77="","",IF('[1]#source_data'!F77="","",'[1]#source_data'!F77))</f>
        <v>Registered Charity</v>
      </c>
      <c r="L76" t="str">
        <f>IF('[1]#source_data'!K77="","",IF('[1]#source_data'!G77="","",'[1]#source_data'!G77))</f>
        <v>Golspie</v>
      </c>
      <c r="M76" t="str">
        <f>IF('[1]#source_data'!K77="","",IF('[1]#source_data'!E77="","",'[1]#source_data'!E77))</f>
        <v>KW10 6TG</v>
      </c>
      <c r="N76" t="str">
        <f>IF('[1]#source_data'!K77="","",'[1]#fixed_data'!$B$5)</f>
        <v>GB-CHC-1063945</v>
      </c>
      <c r="O76" t="str">
        <f>IF('[1]#source_data'!K77="","",'[1]#fixed_data'!$B$6)</f>
        <v>Trusthouse Charitable Foundation</v>
      </c>
      <c r="P76" t="str">
        <f>IF('[1]#source_data'!K77="","",IF('[1]#source_data'!H77="","",'[1]#source_data'!H77))</f>
        <v>Trustee Nom Grants</v>
      </c>
      <c r="Q76" s="10">
        <f>IF('[1]#source_data'!K77="","",'[1]#fixed_data'!$B$7)</f>
        <v>45135</v>
      </c>
      <c r="R76" t="str">
        <f>IF('[1]#source_data'!K77="","",'[1]#fixed_data'!$B$8)</f>
        <v>https://www.trusthousecharitablefoundation.org.uk/</v>
      </c>
    </row>
    <row r="77" spans="1:18" x14ac:dyDescent="0.35">
      <c r="A77" t="str">
        <f>IF('[1]#source_data'!K78="","",CONCATENATE('[1]#fixed_data'!$B$2&amp;'[1]#source_data'!K78))</f>
        <v>360G-TrusthouseCF-9737</v>
      </c>
      <c r="B77" t="str">
        <f>IF('[1]#source_data'!K78="","","Grant to "&amp;'[1]#source_data'!D78)</f>
        <v>Grant to Ochil Youths Community Improvement</v>
      </c>
      <c r="C77" t="str">
        <f>IF('[1]#source_data'!K78="","",IF('[1]#source_data'!A78="","",'[1]#source_data'!A78))</f>
        <v>12% of the salary costs for an organisation supporting young people in Clackmannanshire, Scotland.</v>
      </c>
      <c r="D77" t="str">
        <f>IF('[1]#source_data'!K78="","",'[1]#fixed_data'!$B$3)</f>
        <v>GBP</v>
      </c>
      <c r="E77" s="7">
        <f>IF('[1]#source_data'!K78="","",IF('[1]#source_data'!B78="","",'[1]#source_data'!B78))</f>
        <v>5000</v>
      </c>
      <c r="F77" s="8">
        <f>IF('[1]#source_data'!K78="","",IF('[1]#source_data'!C78="","",'[1]#source_data'!C78))</f>
        <v>45044</v>
      </c>
      <c r="G77" t="str">
        <f>IF('[1]#source_data'!K78="","",IF(AND(I77="",J77=""),'[1]#fixed_data'!$B$4&amp;'[1]#source_data'!J78,IF(I77="","GB-COH-"&amp;J77,IF(LEFT(I77,3)="NIC","GB-NIC-"&amp;SUBSTITUTE(I77,"NIC",""),IF(LEFT(I77,2)="SC","GB-SC-"&amp;I77,IF(AND(LEFT(I77,1)="1",LEN(I77)=6),"GB-NIC-"&amp;I77,"GB-CHC-"&amp;I77))))))</f>
        <v>GB-SC-SC050114</v>
      </c>
      <c r="H77" t="str">
        <f>IF('[1]#source_data'!K78="","",IF('[1]#source_data'!D78="","",'[1]#source_data'!D78))</f>
        <v>Ochil Youths Community Improvement</v>
      </c>
      <c r="I77" s="9" t="str">
        <f>IF('[1]#source_data'!K78="","",IF('[1]#source_data'!I78="","",IF('[1]#source_data'!F78="Not For Profit Organisation","",IF('[1]#source_data'!F78="Community Interest Company","",IF('[1]#source_data'!F78="Social Enterprise","",IF(LEFT('[1]#source_data'!I78,3)="NIC",SUBSTITUTE('[1]#source_data'!I78,"NIC",""),'[1]#source_data'!I78))))))</f>
        <v>SC050114</v>
      </c>
      <c r="J77" t="str">
        <f>IF('[1]#source_data'!K78="","",IF('[1]#source_data'!F78="Not For Profit Organisation",TEXT('[1]#source_data'!I78,"00000000"),IF('[1]#source_data'!F78="Community Interest Company",TEXT('[1]#source_data'!I78,"00000000"),IF('[1]#source_data'!F78="Social Enterprise",TEXT('[1]#source_data'!I78,"00000000"),""))))</f>
        <v/>
      </c>
      <c r="K77" t="str">
        <f>IF('[1]#source_data'!K78="","",IF('[1]#source_data'!F78="","",'[1]#source_data'!F78))</f>
        <v>Registered Charity</v>
      </c>
      <c r="L77" t="str">
        <f>IF('[1]#source_data'!K78="","",IF('[1]#source_data'!G78="","",'[1]#source_data'!G78))</f>
        <v>Tillicoultry</v>
      </c>
      <c r="M77" t="str">
        <f>IF('[1]#source_data'!K78="","",IF('[1]#source_data'!E78="","",'[1]#source_data'!E78))</f>
        <v>FK13 6DX</v>
      </c>
      <c r="N77" t="str">
        <f>IF('[1]#source_data'!K78="","",'[1]#fixed_data'!$B$5)</f>
        <v>GB-CHC-1063945</v>
      </c>
      <c r="O77" t="str">
        <f>IF('[1]#source_data'!K78="","",'[1]#fixed_data'!$B$6)</f>
        <v>Trusthouse Charitable Foundation</v>
      </c>
      <c r="P77" t="str">
        <f>IF('[1]#source_data'!K78="","",IF('[1]#source_data'!H78="","",'[1]#source_data'!H78))</f>
        <v>Trustee Nom Grants</v>
      </c>
      <c r="Q77" s="10">
        <f>IF('[1]#source_data'!K78="","",'[1]#fixed_data'!$B$7)</f>
        <v>45135</v>
      </c>
      <c r="R77" t="str">
        <f>IF('[1]#source_data'!K78="","",'[1]#fixed_data'!$B$8)</f>
        <v>https://www.trusthousecharitablefoundation.org.uk/</v>
      </c>
    </row>
    <row r="78" spans="1:18" x14ac:dyDescent="0.35">
      <c r="A78" t="str">
        <f>IF('[1]#source_data'!K79="","",CONCATENATE('[1]#fixed_data'!$B$2&amp;'[1]#source_data'!K79))</f>
        <v>360G-TrusthouseCF-9746</v>
      </c>
      <c r="B78" t="str">
        <f>IF('[1]#source_data'!K79="","","Grant to "&amp;'[1]#source_data'!D79)</f>
        <v>Grant to Partnerships for Wellbeing</v>
      </c>
      <c r="C78" t="str">
        <f>IF('[1]#source_data'!K79="","",IF('[1]#source_data'!A79="","",'[1]#source_data'!A79))</f>
        <v>40% of the salary costs for an accessible community transport service in Inverness.</v>
      </c>
      <c r="D78" t="str">
        <f>IF('[1]#source_data'!K79="","",'[1]#fixed_data'!$B$3)</f>
        <v>GBP</v>
      </c>
      <c r="E78" s="7">
        <f>IF('[1]#source_data'!K79="","",IF('[1]#source_data'!B79="","",'[1]#source_data'!B79))</f>
        <v>5000</v>
      </c>
      <c r="F78" s="8">
        <f>IF('[1]#source_data'!K79="","",IF('[1]#source_data'!C79="","",'[1]#source_data'!C79))</f>
        <v>45044</v>
      </c>
      <c r="G78" t="str">
        <f>IF('[1]#source_data'!K79="","",IF(AND(I78="",J78=""),'[1]#fixed_data'!$B$4&amp;'[1]#source_data'!J79,IF(I78="","GB-COH-"&amp;J78,IF(LEFT(I78,3)="NIC","GB-NIC-"&amp;SUBSTITUTE(I78,"NIC",""),IF(LEFT(I78,2)="SC","GB-SC-"&amp;I78,IF(AND(LEFT(I78,1)="1",LEN(I78)=6),"GB-NIC-"&amp;I78,"GB-CHC-"&amp;I78))))))</f>
        <v>GB-SC-SC036055</v>
      </c>
      <c r="H78" t="str">
        <f>IF('[1]#source_data'!K79="","",IF('[1]#source_data'!D79="","",'[1]#source_data'!D79))</f>
        <v>Partnerships for Wellbeing</v>
      </c>
      <c r="I78" s="9" t="str">
        <f>IF('[1]#source_data'!K79="","",IF('[1]#source_data'!I79="","",IF('[1]#source_data'!F79="Not For Profit Organisation","",IF('[1]#source_data'!F79="Community Interest Company","",IF('[1]#source_data'!F79="Social Enterprise","",IF(LEFT('[1]#source_data'!I79,3)="NIC",SUBSTITUTE('[1]#source_data'!I79,"NIC",""),'[1]#source_data'!I79))))))</f>
        <v>SC036055</v>
      </c>
      <c r="J78" t="str">
        <f>IF('[1]#source_data'!K79="","",IF('[1]#source_data'!F79="Not For Profit Organisation",TEXT('[1]#source_data'!I79,"00000000"),IF('[1]#source_data'!F79="Community Interest Company",TEXT('[1]#source_data'!I79,"00000000"),IF('[1]#source_data'!F79="Social Enterprise",TEXT('[1]#source_data'!I79,"00000000"),""))))</f>
        <v/>
      </c>
      <c r="K78" t="str">
        <f>IF('[1]#source_data'!K79="","",IF('[1]#source_data'!F79="","",'[1]#source_data'!F79))</f>
        <v>Registered Charity</v>
      </c>
      <c r="L78" t="str">
        <f>IF('[1]#source_data'!K79="","",IF('[1]#source_data'!G79="","",'[1]#source_data'!G79))</f>
        <v>Inverness</v>
      </c>
      <c r="M78" t="str">
        <f>IF('[1]#source_data'!K79="","",IF('[1]#source_data'!E79="","",'[1]#source_data'!E79))</f>
        <v>IV3 5JU</v>
      </c>
      <c r="N78" t="str">
        <f>IF('[1]#source_data'!K79="","",'[1]#fixed_data'!$B$5)</f>
        <v>GB-CHC-1063945</v>
      </c>
      <c r="O78" t="str">
        <f>IF('[1]#source_data'!K79="","",'[1]#fixed_data'!$B$6)</f>
        <v>Trusthouse Charitable Foundation</v>
      </c>
      <c r="P78" t="str">
        <f>IF('[1]#source_data'!K79="","",IF('[1]#source_data'!H79="","",'[1]#source_data'!H79))</f>
        <v>Trustee Nom Grants</v>
      </c>
      <c r="Q78" s="10">
        <f>IF('[1]#source_data'!K79="","",'[1]#fixed_data'!$B$7)</f>
        <v>45135</v>
      </c>
      <c r="R78" t="str">
        <f>IF('[1]#source_data'!K79="","",'[1]#fixed_data'!$B$8)</f>
        <v>https://www.trusthousecharitablefoundation.org.uk/</v>
      </c>
    </row>
    <row r="79" spans="1:18" x14ac:dyDescent="0.35">
      <c r="A79" t="str">
        <f>IF('[1]#source_data'!K80="","",CONCATENATE('[1]#fixed_data'!$B$2&amp;'[1]#source_data'!K80))</f>
        <v>360G-TrusthouseCF-9755</v>
      </c>
      <c r="B79" t="str">
        <f>IF('[1]#source_data'!K80="","","Grant to "&amp;'[1]#source_data'!D80)</f>
        <v>Grant to Bearded Fishermen Charity</v>
      </c>
      <c r="C79" t="str">
        <f>IF('[1]#source_data'!K80="","",IF('[1]#source_data'!A80="","",'[1]#source_data'!A80))</f>
        <v>8% of the running costs for a mental health awareness and suicide prevention charity in Lincolnshire.</v>
      </c>
      <c r="D79" t="str">
        <f>IF('[1]#source_data'!K80="","",'[1]#fixed_data'!$B$3)</f>
        <v>GBP</v>
      </c>
      <c r="E79" s="7">
        <f>IF('[1]#source_data'!K80="","",IF('[1]#source_data'!B80="","",'[1]#source_data'!B80))</f>
        <v>5000</v>
      </c>
      <c r="F79" s="8">
        <f>IF('[1]#source_data'!K80="","",IF('[1]#source_data'!C80="","",'[1]#source_data'!C80))</f>
        <v>45044</v>
      </c>
      <c r="G79" t="str">
        <f>IF('[1]#source_data'!K80="","",IF(AND(I79="",J79=""),'[1]#fixed_data'!$B$4&amp;'[1]#source_data'!J80,IF(I79="","GB-COH-"&amp;J79,IF(LEFT(I79,3)="NIC","GB-NIC-"&amp;SUBSTITUTE(I79,"NIC",""),IF(LEFT(I79,2)="SC","GB-SC-"&amp;I79,IF(AND(LEFT(I79,1)="1",LEN(I79)=6),"GB-NIC-"&amp;I79,"GB-CHC-"&amp;I79))))))</f>
        <v>GB-CHC-1188510</v>
      </c>
      <c r="H79" t="str">
        <f>IF('[1]#source_data'!K80="","",IF('[1]#source_data'!D80="","",'[1]#source_data'!D80))</f>
        <v>Bearded Fishermen Charity</v>
      </c>
      <c r="I79" s="9">
        <f>IF('[1]#source_data'!K80="","",IF('[1]#source_data'!I80="","",IF('[1]#source_data'!F80="Not For Profit Organisation","",IF('[1]#source_data'!F80="Community Interest Company","",IF('[1]#source_data'!F80="Social Enterprise","",IF(LEFT('[1]#source_data'!I80,3)="NIC",SUBSTITUTE('[1]#source_data'!I80,"NIC",""),'[1]#source_data'!I80))))))</f>
        <v>1188510</v>
      </c>
      <c r="J79" t="str">
        <f>IF('[1]#source_data'!K80="","",IF('[1]#source_data'!F80="Not For Profit Organisation",TEXT('[1]#source_data'!I80,"00000000"),IF('[1]#source_data'!F80="Community Interest Company",TEXT('[1]#source_data'!I80,"00000000"),IF('[1]#source_data'!F80="Social Enterprise",TEXT('[1]#source_data'!I80,"00000000"),""))))</f>
        <v/>
      </c>
      <c r="K79" t="str">
        <f>IF('[1]#source_data'!K80="","",IF('[1]#source_data'!F80="","",'[1]#source_data'!F80))</f>
        <v>Charitable Incorporated Organisation</v>
      </c>
      <c r="L79" t="str">
        <f>IF('[1]#source_data'!K80="","",IF('[1]#source_data'!G80="","",'[1]#source_data'!G80))</f>
        <v>Gainsborough</v>
      </c>
      <c r="M79" t="str">
        <f>IF('[1]#source_data'!K80="","",IF('[1]#source_data'!E80="","",'[1]#source_data'!E80))</f>
        <v>DN21 1DY</v>
      </c>
      <c r="N79" t="str">
        <f>IF('[1]#source_data'!K80="","",'[1]#fixed_data'!$B$5)</f>
        <v>GB-CHC-1063945</v>
      </c>
      <c r="O79" t="str">
        <f>IF('[1]#source_data'!K80="","",'[1]#fixed_data'!$B$6)</f>
        <v>Trusthouse Charitable Foundation</v>
      </c>
      <c r="P79" t="str">
        <f>IF('[1]#source_data'!K80="","",IF('[1]#source_data'!H80="","",'[1]#source_data'!H80))</f>
        <v>Trustee Nom Grants</v>
      </c>
      <c r="Q79" s="10">
        <f>IF('[1]#source_data'!K80="","",'[1]#fixed_data'!$B$7)</f>
        <v>45135</v>
      </c>
      <c r="R79" t="str">
        <f>IF('[1]#source_data'!K80="","",'[1]#fixed_data'!$B$8)</f>
        <v>https://www.trusthousecharitablefoundation.org.uk/</v>
      </c>
    </row>
    <row r="80" spans="1:18" x14ac:dyDescent="0.35">
      <c r="A80" t="str">
        <f>IF('[1]#source_data'!K81="","",CONCATENATE('[1]#fixed_data'!$B$2&amp;'[1]#source_data'!K81))</f>
        <v>360G-TrusthouseCF-9808</v>
      </c>
      <c r="B80" t="str">
        <f>IF('[1]#source_data'!K81="","","Grant to "&amp;'[1]#source_data'!D81)</f>
        <v>Grant to Breaks Manor Youth and Community Centre</v>
      </c>
      <c r="C80" t="str">
        <f>IF('[1]#source_data'!K81="","",IF('[1]#source_data'!A81="","",'[1]#source_data'!A81))</f>
        <v>50% of the salary and running costs for a community youth centre in Hatfield, Hertfordshire.</v>
      </c>
      <c r="D80" t="str">
        <f>IF('[1]#source_data'!K81="","",'[1]#fixed_data'!$B$3)</f>
        <v>GBP</v>
      </c>
      <c r="E80" s="7">
        <f>IF('[1]#source_data'!K81="","",IF('[1]#source_data'!B81="","",'[1]#source_data'!B81))</f>
        <v>5000</v>
      </c>
      <c r="F80" s="8">
        <f>IF('[1]#source_data'!K81="","",IF('[1]#source_data'!C81="","",'[1]#source_data'!C81))</f>
        <v>45044</v>
      </c>
      <c r="G80" t="str">
        <f>IF('[1]#source_data'!K81="","",IF(AND(I80="",J80=""),'[1]#fixed_data'!$B$4&amp;'[1]#source_data'!J81,IF(I80="","GB-COH-"&amp;J80,IF(LEFT(I80,3)="NIC","GB-NIC-"&amp;SUBSTITUTE(I80,"NIC",""),IF(LEFT(I80,2)="SC","GB-SC-"&amp;I80,IF(AND(LEFT(I80,1)="1",LEN(I80)=6),"GB-NIC-"&amp;I80,"GB-CHC-"&amp;I80))))))</f>
        <v>GB-CHC-302373</v>
      </c>
      <c r="H80" t="str">
        <f>IF('[1]#source_data'!K81="","",IF('[1]#source_data'!D81="","",'[1]#source_data'!D81))</f>
        <v>Breaks Manor Youth and Community Centre</v>
      </c>
      <c r="I80" s="9">
        <f>IF('[1]#source_data'!K81="","",IF('[1]#source_data'!I81="","",IF('[1]#source_data'!F81="Not For Profit Organisation","",IF('[1]#source_data'!F81="Community Interest Company","",IF('[1]#source_data'!F81="Social Enterprise","",IF(LEFT('[1]#source_data'!I81,3)="NIC",SUBSTITUTE('[1]#source_data'!I81,"NIC",""),'[1]#source_data'!I81))))))</f>
        <v>302373</v>
      </c>
      <c r="J80" t="str">
        <f>IF('[1]#source_data'!K81="","",IF('[1]#source_data'!F81="Not For Profit Organisation",TEXT('[1]#source_data'!I81,"00000000"),IF('[1]#source_data'!F81="Community Interest Company",TEXT('[1]#source_data'!I81,"00000000"),IF('[1]#source_data'!F81="Social Enterprise",TEXT('[1]#source_data'!I81,"00000000"),""))))</f>
        <v/>
      </c>
      <c r="K80" t="str">
        <f>IF('[1]#source_data'!K81="","",IF('[1]#source_data'!F81="","",'[1]#source_data'!F81))</f>
        <v>Registered Charity</v>
      </c>
      <c r="L80" t="str">
        <f>IF('[1]#source_data'!K81="","",IF('[1]#source_data'!G81="","",'[1]#source_data'!G81))</f>
        <v>Hatfield</v>
      </c>
      <c r="M80" t="str">
        <f>IF('[1]#source_data'!K81="","",IF('[1]#source_data'!E81="","",'[1]#source_data'!E81))</f>
        <v>AL10 8TP</v>
      </c>
      <c r="N80" t="str">
        <f>IF('[1]#source_data'!K81="","",'[1]#fixed_data'!$B$5)</f>
        <v>GB-CHC-1063945</v>
      </c>
      <c r="O80" t="str">
        <f>IF('[1]#source_data'!K81="","",'[1]#fixed_data'!$B$6)</f>
        <v>Trusthouse Charitable Foundation</v>
      </c>
      <c r="P80" t="str">
        <f>IF('[1]#source_data'!K81="","",IF('[1]#source_data'!H81="","",'[1]#source_data'!H81))</f>
        <v>Trustee Nom Grants</v>
      </c>
      <c r="Q80" s="10">
        <f>IF('[1]#source_data'!K81="","",'[1]#fixed_data'!$B$7)</f>
        <v>45135</v>
      </c>
      <c r="R80" t="str">
        <f>IF('[1]#source_data'!K81="","",'[1]#fixed_data'!$B$8)</f>
        <v>https://www.trusthousecharitablefoundation.org.uk/</v>
      </c>
    </row>
    <row r="81" spans="1:18" x14ac:dyDescent="0.35">
      <c r="A81" t="str">
        <f>IF('[1]#source_data'!K82="","",CONCATENATE('[1]#fixed_data'!$B$2&amp;'[1]#source_data'!K82))</f>
        <v>360G-TrusthouseCF-9816</v>
      </c>
      <c r="B81" t="str">
        <f>IF('[1]#source_data'!K82="","","Grant to "&amp;'[1]#source_data'!D82)</f>
        <v>Grant to Newbigin Community Trust</v>
      </c>
      <c r="C81" t="str">
        <f>IF('[1]#source_data'!K82="","",IF('[1]#source_data'!A82="","",'[1]#source_data'!A82))</f>
        <v>4% of the salary and running costs to extend parent support to beneficiaries of different languages, faiths and cultural backgrounds in Winson Green, Birmingham.</v>
      </c>
      <c r="D81" t="str">
        <f>IF('[1]#source_data'!K82="","",'[1]#fixed_data'!$B$3)</f>
        <v>GBP</v>
      </c>
      <c r="E81" s="7">
        <f>IF('[1]#source_data'!K82="","",IF('[1]#source_data'!B82="","",'[1]#source_data'!B82))</f>
        <v>6500</v>
      </c>
      <c r="F81" s="8">
        <f>IF('[1]#source_data'!K82="","",IF('[1]#source_data'!C82="","",'[1]#source_data'!C82))</f>
        <v>45044</v>
      </c>
      <c r="G81" t="str">
        <f>IF('[1]#source_data'!K82="","",IF(AND(I81="",J81=""),'[1]#fixed_data'!$B$4&amp;'[1]#source_data'!J82,IF(I81="","GB-COH-"&amp;J81,IF(LEFT(I81,3)="NIC","GB-NIC-"&amp;SUBSTITUTE(I81,"NIC",""),IF(LEFT(I81,2)="SC","GB-SC-"&amp;I81,IF(AND(LEFT(I81,1)="1",LEN(I81)=6),"GB-NIC-"&amp;I81,"GB-CHC-"&amp;I81))))))</f>
        <v>GB-COH-01170076</v>
      </c>
      <c r="H81" t="str">
        <f>IF('[1]#source_data'!K82="","",IF('[1]#source_data'!D82="","",'[1]#source_data'!D82))</f>
        <v>Newbigin Community Trust</v>
      </c>
      <c r="I81" s="9" t="str">
        <f>IF('[1]#source_data'!K82="","",IF('[1]#source_data'!I82="","",IF('[1]#source_data'!F82="Not For Profit Organisation","",IF('[1]#source_data'!F82="Community Interest Company","",IF('[1]#source_data'!F82="Social Enterprise","",IF(LEFT('[1]#source_data'!I82,3)="NIC",SUBSTITUTE('[1]#source_data'!I82,"NIC",""),'[1]#source_data'!I82))))))</f>
        <v/>
      </c>
      <c r="J81" t="str">
        <f>IF('[1]#source_data'!K82="","",IF('[1]#source_data'!F82="Not For Profit Organisation",TEXT('[1]#source_data'!I82,"00000000"),IF('[1]#source_data'!F82="Community Interest Company",TEXT('[1]#source_data'!I82,"00000000"),IF('[1]#source_data'!F82="Social Enterprise",TEXT('[1]#source_data'!I82,"00000000"),""))))</f>
        <v>01170076</v>
      </c>
      <c r="K81" t="str">
        <f>IF('[1]#source_data'!K82="","",IF('[1]#source_data'!F82="","",'[1]#source_data'!F82))</f>
        <v>Not For Profit Organisation</v>
      </c>
      <c r="L81" t="str">
        <f>IF('[1]#source_data'!K82="","",IF('[1]#source_data'!G82="","",'[1]#source_data'!G82))</f>
        <v>Winson Green, Birmingham</v>
      </c>
      <c r="M81" t="str">
        <f>IF('[1]#source_data'!K82="","",IF('[1]#source_data'!E82="","",'[1]#source_data'!E82))</f>
        <v>B18 4PT</v>
      </c>
      <c r="N81" t="str">
        <f>IF('[1]#source_data'!K82="","",'[1]#fixed_data'!$B$5)</f>
        <v>GB-CHC-1063945</v>
      </c>
      <c r="O81" t="str">
        <f>IF('[1]#source_data'!K82="","",'[1]#fixed_data'!$B$6)</f>
        <v>Trusthouse Charitable Foundation</v>
      </c>
      <c r="P81" t="str">
        <f>IF('[1]#source_data'!K82="","",IF('[1]#source_data'!H82="","",'[1]#source_data'!H82))</f>
        <v>Trustee Nom Grants</v>
      </c>
      <c r="Q81" s="10">
        <f>IF('[1]#source_data'!K82="","",'[1]#fixed_data'!$B$7)</f>
        <v>45135</v>
      </c>
      <c r="R81" t="str">
        <f>IF('[1]#source_data'!K82="","",'[1]#fixed_data'!$B$8)</f>
        <v>https://www.trusthousecharitablefoundation.org.uk/</v>
      </c>
    </row>
    <row r="82" spans="1:18" x14ac:dyDescent="0.35">
      <c r="A82" t="str">
        <f>IF('[1]#source_data'!K83="","",CONCATENATE('[1]#fixed_data'!$B$2&amp;'[1]#source_data'!K83))</f>
        <v>360G-TrusthouseCF-9724</v>
      </c>
      <c r="B82" t="str">
        <f>IF('[1]#source_data'!K83="","","Grant to "&amp;'[1]#source_data'!D83)</f>
        <v>Grant to Sports Key</v>
      </c>
      <c r="C82" t="str">
        <f>IF('[1]#source_data'!K83="","",IF('[1]#source_data'!A83="","",'[1]#source_data'!A83))</f>
        <v>50% of the salary costs for a CIC delivering a programme of sports activities to improve the wellbeing and life opportunities of disadvantaged people living in Northwest Birmingham.</v>
      </c>
      <c r="D82" t="str">
        <f>IF('[1]#source_data'!K83="","",'[1]#fixed_data'!$B$3)</f>
        <v>GBP</v>
      </c>
      <c r="E82" s="7">
        <f>IF('[1]#source_data'!K83="","",IF('[1]#source_data'!B83="","",'[1]#source_data'!B83))</f>
        <v>9900</v>
      </c>
      <c r="F82" s="8">
        <f>IF('[1]#source_data'!K83="","",IF('[1]#source_data'!C83="","",'[1]#source_data'!C83))</f>
        <v>45069</v>
      </c>
      <c r="G82" t="str">
        <f>IF('[1]#source_data'!K83="","",IF(AND(I82="",J82=""),'[1]#fixed_data'!$B$4&amp;'[1]#source_data'!J83,IF(I82="","GB-COH-"&amp;J82,IF(LEFT(I82,3)="NIC","GB-NIC-"&amp;SUBSTITUTE(I82,"NIC",""),IF(LEFT(I82,2)="SC","GB-SC-"&amp;I82,IF(AND(LEFT(I82,1)="1",LEN(I82)=6),"GB-NIC-"&amp;I82,"GB-CHC-"&amp;I82))))))</f>
        <v>GB-COH-08641846</v>
      </c>
      <c r="H82" t="str">
        <f>IF('[1]#source_data'!K83="","",IF('[1]#source_data'!D83="","",'[1]#source_data'!D83))</f>
        <v>Sports Key</v>
      </c>
      <c r="I82" s="9" t="str">
        <f>IF('[1]#source_data'!K83="","",IF('[1]#source_data'!I83="","",IF('[1]#source_data'!F83="Not For Profit Organisation","",IF('[1]#source_data'!F83="Community Interest Company","",IF('[1]#source_data'!F83="Social Enterprise","",IF(LEFT('[1]#source_data'!I83,3)="NIC",SUBSTITUTE('[1]#source_data'!I83,"NIC",""),'[1]#source_data'!I83))))))</f>
        <v/>
      </c>
      <c r="J82" t="str">
        <f>IF('[1]#source_data'!K83="","",IF('[1]#source_data'!F83="Not For Profit Organisation",TEXT('[1]#source_data'!I83,"00000000"),IF('[1]#source_data'!F83="Community Interest Company",TEXT('[1]#source_data'!I83,"00000000"),IF('[1]#source_data'!F83="Social Enterprise",TEXT('[1]#source_data'!I83,"00000000"),""))))</f>
        <v>08641846</v>
      </c>
      <c r="K82" t="str">
        <f>IF('[1]#source_data'!K83="","",IF('[1]#source_data'!F83="","",'[1]#source_data'!F83))</f>
        <v>Community Interest Company</v>
      </c>
      <c r="L82" t="str">
        <f>IF('[1]#source_data'!K83="","",IF('[1]#source_data'!G83="","",'[1]#source_data'!G83))</f>
        <v>Birmingham</v>
      </c>
      <c r="M82" t="str">
        <f>IF('[1]#source_data'!K83="","",IF('[1]#source_data'!E83="","",'[1]#source_data'!E83))</f>
        <v>B6 4UU</v>
      </c>
      <c r="N82" t="str">
        <f>IF('[1]#source_data'!K83="","",'[1]#fixed_data'!$B$5)</f>
        <v>GB-CHC-1063945</v>
      </c>
      <c r="O82" t="str">
        <f>IF('[1]#source_data'!K83="","",'[1]#fixed_data'!$B$6)</f>
        <v>Trusthouse Charitable Foundation</v>
      </c>
      <c r="P82" t="str">
        <f>IF('[1]#source_data'!K83="","",IF('[1]#source_data'!H83="","",'[1]#source_data'!H83))</f>
        <v>Small Grants</v>
      </c>
      <c r="Q82" s="10">
        <f>IF('[1]#source_data'!K83="","",'[1]#fixed_data'!$B$7)</f>
        <v>45135</v>
      </c>
      <c r="R82" t="str">
        <f>IF('[1]#source_data'!K83="","",'[1]#fixed_data'!$B$8)</f>
        <v>https://www.trusthousecharitablefoundation.org.uk/</v>
      </c>
    </row>
    <row r="83" spans="1:18" x14ac:dyDescent="0.35">
      <c r="A83" t="str">
        <f>IF('[1]#source_data'!K84="","",CONCATENATE('[1]#fixed_data'!$B$2&amp;'[1]#source_data'!K84))</f>
        <v>360G-TrusthouseCF-9786</v>
      </c>
      <c r="B83" t="str">
        <f>IF('[1]#source_data'!K84="","","Grant to "&amp;'[1]#source_data'!D84)</f>
        <v>Grant to Twinkleboost CIC</v>
      </c>
      <c r="C83" t="str">
        <f>IF('[1]#source_data'!K84="","",IF('[1]#source_data'!A84="","",'[1]#source_data'!A84))</f>
        <v>44% for salary costs for an organisation providing Early Speech and Language skills for children alongside Communication coaching for new parents in Bury, Greater Manchester.</v>
      </c>
      <c r="D83" t="str">
        <f>IF('[1]#source_data'!K84="","",'[1]#fixed_data'!$B$3)</f>
        <v>GBP</v>
      </c>
      <c r="E83" s="7">
        <f>IF('[1]#source_data'!K84="","",IF('[1]#source_data'!B84="","",'[1]#source_data'!B84))</f>
        <v>5729</v>
      </c>
      <c r="F83" s="8">
        <f>IF('[1]#source_data'!K84="","",IF('[1]#source_data'!C84="","",'[1]#source_data'!C84))</f>
        <v>45069</v>
      </c>
      <c r="G83" t="str">
        <f>IF('[1]#source_data'!K84="","",IF(AND(I83="",J83=""),'[1]#fixed_data'!$B$4&amp;'[1]#source_data'!J84,IF(I83="","GB-COH-"&amp;J83,IF(LEFT(I83,3)="NIC","GB-NIC-"&amp;SUBSTITUTE(I83,"NIC",""),IF(LEFT(I83,2)="SC","GB-SC-"&amp;I83,IF(AND(LEFT(I83,1)="1",LEN(I83)=6),"GB-NIC-"&amp;I83,"GB-CHC-"&amp;I83))))))</f>
        <v>GB-COH-09617345</v>
      </c>
      <c r="H83" t="str">
        <f>IF('[1]#source_data'!K84="","",IF('[1]#source_data'!D84="","",'[1]#source_data'!D84))</f>
        <v>Twinkleboost CIC</v>
      </c>
      <c r="I83" s="9" t="str">
        <f>IF('[1]#source_data'!K84="","",IF('[1]#source_data'!I84="","",IF('[1]#source_data'!F84="Not For Profit Organisation","",IF('[1]#source_data'!F84="Community Interest Company","",IF('[1]#source_data'!F84="Social Enterprise","",IF(LEFT('[1]#source_data'!I84,3)="NIC",SUBSTITUTE('[1]#source_data'!I84,"NIC",""),'[1]#source_data'!I84))))))</f>
        <v/>
      </c>
      <c r="J83" t="str">
        <f>IF('[1]#source_data'!K84="","",IF('[1]#source_data'!F84="Not For Profit Organisation",TEXT('[1]#source_data'!I84,"00000000"),IF('[1]#source_data'!F84="Community Interest Company",TEXT('[1]#source_data'!I84,"00000000"),IF('[1]#source_data'!F84="Social Enterprise",TEXT('[1]#source_data'!I84,"00000000"),""))))</f>
        <v>09617345</v>
      </c>
      <c r="K83" t="str">
        <f>IF('[1]#source_data'!K84="","",IF('[1]#source_data'!F84="","",'[1]#source_data'!F84))</f>
        <v>Community Interest Company</v>
      </c>
      <c r="L83" t="str">
        <f>IF('[1]#source_data'!K84="","",IF('[1]#source_data'!G84="","",'[1]#source_data'!G84))</f>
        <v>Bury</v>
      </c>
      <c r="M83" t="str">
        <f>IF('[1]#source_data'!K84="","",IF('[1]#source_data'!E84="","",'[1]#source_data'!E84))</f>
        <v>BL9 0ND</v>
      </c>
      <c r="N83" t="str">
        <f>IF('[1]#source_data'!K84="","",'[1]#fixed_data'!$B$5)</f>
        <v>GB-CHC-1063945</v>
      </c>
      <c r="O83" t="str">
        <f>IF('[1]#source_data'!K84="","",'[1]#fixed_data'!$B$6)</f>
        <v>Trusthouse Charitable Foundation</v>
      </c>
      <c r="P83" t="str">
        <f>IF('[1]#source_data'!K84="","",IF('[1]#source_data'!H84="","",'[1]#source_data'!H84))</f>
        <v>Small Grants</v>
      </c>
      <c r="Q83" s="10">
        <f>IF('[1]#source_data'!K84="","",'[1]#fixed_data'!$B$7)</f>
        <v>45135</v>
      </c>
      <c r="R83" t="str">
        <f>IF('[1]#source_data'!K84="","",'[1]#fixed_data'!$B$8)</f>
        <v>https://www.trusthousecharitablefoundation.org.uk/</v>
      </c>
    </row>
    <row r="84" spans="1:18" x14ac:dyDescent="0.35">
      <c r="A84" t="str">
        <f>IF('[1]#source_data'!K85="","",CONCATENATE('[1]#fixed_data'!$B$2&amp;'[1]#source_data'!K85))</f>
        <v>360G-TrusthouseCF-9788</v>
      </c>
      <c r="B84" t="str">
        <f>IF('[1]#source_data'!K85="","","Grant to "&amp;'[1]#source_data'!D85)</f>
        <v>Grant to Doorstep Arts</v>
      </c>
      <c r="C84" t="str">
        <f>IF('[1]#source_data'!K85="","",IF('[1]#source_data'!A85="","",'[1]#source_data'!A85))</f>
        <v>24% of the salary costs for 3 ‘Foot in the Door’ roles for young people to step into paid work at an arts education organisation in Torbay.</v>
      </c>
      <c r="D84" t="str">
        <f>IF('[1]#source_data'!K85="","",'[1]#fixed_data'!$B$3)</f>
        <v>GBP</v>
      </c>
      <c r="E84" s="7">
        <f>IF('[1]#source_data'!K85="","",IF('[1]#source_data'!B85="","",'[1]#source_data'!B85))</f>
        <v>9885</v>
      </c>
      <c r="F84" s="8">
        <f>IF('[1]#source_data'!K85="","",IF('[1]#source_data'!C85="","",'[1]#source_data'!C85))</f>
        <v>45069</v>
      </c>
      <c r="G84" t="str">
        <f>IF('[1]#source_data'!K85="","",IF(AND(I84="",J84=""),'[1]#fixed_data'!$B$4&amp;'[1]#source_data'!J85,IF(I84="","GB-COH-"&amp;J84,IF(LEFT(I84,3)="NIC","GB-NIC-"&amp;SUBSTITUTE(I84,"NIC",""),IF(LEFT(I84,2)="SC","GB-SC-"&amp;I84,IF(AND(LEFT(I84,1)="1",LEN(I84)=6),"GB-NIC-"&amp;I84,"GB-CHC-"&amp;I84))))))</f>
        <v>GB-COH-08625005</v>
      </c>
      <c r="H84" t="str">
        <f>IF('[1]#source_data'!K85="","",IF('[1]#source_data'!D85="","",'[1]#source_data'!D85))</f>
        <v>Doorstep Arts</v>
      </c>
      <c r="I84" s="9" t="str">
        <f>IF('[1]#source_data'!K85="","",IF('[1]#source_data'!I85="","",IF('[1]#source_data'!F85="Not For Profit Organisation","",IF('[1]#source_data'!F85="Community Interest Company","",IF('[1]#source_data'!F85="Social Enterprise","",IF(LEFT('[1]#source_data'!I85,3)="NIC",SUBSTITUTE('[1]#source_data'!I85,"NIC",""),'[1]#source_data'!I85))))))</f>
        <v/>
      </c>
      <c r="J84" t="str">
        <f>IF('[1]#source_data'!K85="","",IF('[1]#source_data'!F85="Not For Profit Organisation",TEXT('[1]#source_data'!I85,"00000000"),IF('[1]#source_data'!F85="Community Interest Company",TEXT('[1]#source_data'!I85,"00000000"),IF('[1]#source_data'!F85="Social Enterprise",TEXT('[1]#source_data'!I85,"00000000"),""))))</f>
        <v>08625005</v>
      </c>
      <c r="K84" t="str">
        <f>IF('[1]#source_data'!K85="","",IF('[1]#source_data'!F85="","",'[1]#source_data'!F85))</f>
        <v>Community Interest Company</v>
      </c>
      <c r="L84" t="str">
        <f>IF('[1]#source_data'!K85="","",IF('[1]#source_data'!G85="","",'[1]#source_data'!G85))</f>
        <v>Paignton</v>
      </c>
      <c r="M84" t="str">
        <f>IF('[1]#source_data'!K85="","",IF('[1]#source_data'!E85="","",'[1]#source_data'!E85))</f>
        <v>TQ3 3HA</v>
      </c>
      <c r="N84" t="str">
        <f>IF('[1]#source_data'!K85="","",'[1]#fixed_data'!$B$5)</f>
        <v>GB-CHC-1063945</v>
      </c>
      <c r="O84" t="str">
        <f>IF('[1]#source_data'!K85="","",'[1]#fixed_data'!$B$6)</f>
        <v>Trusthouse Charitable Foundation</v>
      </c>
      <c r="P84" t="str">
        <f>IF('[1]#source_data'!K85="","",IF('[1]#source_data'!H85="","",'[1]#source_data'!H85))</f>
        <v>Small Grants</v>
      </c>
      <c r="Q84" s="10">
        <f>IF('[1]#source_data'!K85="","",'[1]#fixed_data'!$B$7)</f>
        <v>45135</v>
      </c>
      <c r="R84" t="str">
        <f>IF('[1]#source_data'!K85="","",'[1]#fixed_data'!$B$8)</f>
        <v>https://www.trusthousecharitablefoundation.org.uk/</v>
      </c>
    </row>
    <row r="85" spans="1:18" x14ac:dyDescent="0.35">
      <c r="A85" t="str">
        <f>IF('[1]#source_data'!K86="","",CONCATENATE('[1]#fixed_data'!$B$2&amp;'[1]#source_data'!K86))</f>
        <v>360G-TrusthouseCF-9810</v>
      </c>
      <c r="B85" t="str">
        <f>IF('[1]#source_data'!K86="","","Grant to "&amp;'[1]#source_data'!D86)</f>
        <v>Grant to Apex Charitable Trust Limited</v>
      </c>
      <c r="C85" t="str">
        <f>IF('[1]#source_data'!K86="","",IF('[1]#source_data'!A86="","",'[1]#source_data'!A86))</f>
        <v>50% of the salary and running costs for a men's mental health group for ex-offenders or those who are 'at risk' of offending in St Helens, Merseyside.</v>
      </c>
      <c r="D85" t="str">
        <f>IF('[1]#source_data'!K86="","",'[1]#fixed_data'!$B$3)</f>
        <v>GBP</v>
      </c>
      <c r="E85" s="7">
        <f>IF('[1]#source_data'!K86="","",IF('[1]#source_data'!B86="","",'[1]#source_data'!B86))</f>
        <v>4782</v>
      </c>
      <c r="F85" s="8">
        <f>IF('[1]#source_data'!K86="","",IF('[1]#source_data'!C86="","",'[1]#source_data'!C86))</f>
        <v>45069</v>
      </c>
      <c r="G85" t="str">
        <f>IF('[1]#source_data'!K86="","",IF(AND(I85="",J85=""),'[1]#fixed_data'!$B$4&amp;'[1]#source_data'!J86,IF(I85="","GB-COH-"&amp;J85,IF(LEFT(I85,3)="NIC","GB-NIC-"&amp;SUBSTITUTE(I85,"NIC",""),IF(LEFT(I85,2)="SC","GB-SC-"&amp;I85,IF(AND(LEFT(I85,1)="1",LEN(I85)=6),"GB-NIC-"&amp;I85,"GB-CHC-"&amp;I85))))))</f>
        <v>GB-CHC-284736</v>
      </c>
      <c r="H85" t="str">
        <f>IF('[1]#source_data'!K86="","",IF('[1]#source_data'!D86="","",'[1]#source_data'!D86))</f>
        <v>Apex Charitable Trust Limited</v>
      </c>
      <c r="I85" s="9">
        <f>IF('[1]#source_data'!K86="","",IF('[1]#source_data'!I86="","",IF('[1]#source_data'!F86="Not For Profit Organisation","",IF('[1]#source_data'!F86="Community Interest Company","",IF('[1]#source_data'!F86="Social Enterprise","",IF(LEFT('[1]#source_data'!I86,3)="NIC",SUBSTITUTE('[1]#source_data'!I86,"NIC",""),'[1]#source_data'!I86))))))</f>
        <v>284736</v>
      </c>
      <c r="J85" t="str">
        <f>IF('[1]#source_data'!K86="","",IF('[1]#source_data'!F86="Not For Profit Organisation",TEXT('[1]#source_data'!I86,"00000000"),IF('[1]#source_data'!F86="Community Interest Company",TEXT('[1]#source_data'!I86,"00000000"),IF('[1]#source_data'!F86="Social Enterprise",TEXT('[1]#source_data'!I86,"00000000"),""))))</f>
        <v/>
      </c>
      <c r="K85" t="str">
        <f>IF('[1]#source_data'!K86="","",IF('[1]#source_data'!F86="","",'[1]#source_data'!F86))</f>
        <v>Community Foundation</v>
      </c>
      <c r="L85" t="str">
        <f>IF('[1]#source_data'!K86="","",IF('[1]#source_data'!G86="","",'[1]#source_data'!G86))</f>
        <v>St Helens</v>
      </c>
      <c r="M85" t="str">
        <f>IF('[1]#source_data'!K86="","",IF('[1]#source_data'!E86="","",'[1]#source_data'!E86))</f>
        <v>WA10 2TW</v>
      </c>
      <c r="N85" t="str">
        <f>IF('[1]#source_data'!K86="","",'[1]#fixed_data'!$B$5)</f>
        <v>GB-CHC-1063945</v>
      </c>
      <c r="O85" t="str">
        <f>IF('[1]#source_data'!K86="","",'[1]#fixed_data'!$B$6)</f>
        <v>Trusthouse Charitable Foundation</v>
      </c>
      <c r="P85" t="str">
        <f>IF('[1]#source_data'!K86="","",IF('[1]#source_data'!H86="","",'[1]#source_data'!H86))</f>
        <v>Small Grants</v>
      </c>
      <c r="Q85" s="10">
        <f>IF('[1]#source_data'!K86="","",'[1]#fixed_data'!$B$7)</f>
        <v>45135</v>
      </c>
      <c r="R85" t="str">
        <f>IF('[1]#source_data'!K86="","",'[1]#fixed_data'!$B$8)</f>
        <v>https://www.trusthousecharitablefoundation.org.uk/</v>
      </c>
    </row>
    <row r="86" spans="1:18" x14ac:dyDescent="0.35">
      <c r="A86" t="str">
        <f>IF('[1]#source_data'!K87="","",CONCATENATE('[1]#fixed_data'!$B$2&amp;'[1]#source_data'!K87))</f>
        <v>360G-TrusthouseCF-9828</v>
      </c>
      <c r="B86" t="str">
        <f>IF('[1]#source_data'!K87="","","Grant to "&amp;'[1]#source_data'!D87)</f>
        <v>Grant to Pathways to Health</v>
      </c>
      <c r="C86" t="str">
        <f>IF('[1]#source_data'!K87="","",IF('[1]#source_data'!A87="","",'[1]#source_data'!A87))</f>
        <v>50% of the running costs for a community acupuncture service supporting women recovering from addictions and/or PTSD in Brighton.</v>
      </c>
      <c r="D86" t="str">
        <f>IF('[1]#source_data'!K87="","",'[1]#fixed_data'!$B$3)</f>
        <v>GBP</v>
      </c>
      <c r="E86" s="7">
        <f>IF('[1]#source_data'!K87="","",IF('[1]#source_data'!B87="","",'[1]#source_data'!B87))</f>
        <v>4790</v>
      </c>
      <c r="F86" s="8">
        <f>IF('[1]#source_data'!K87="","",IF('[1]#source_data'!C87="","",'[1]#source_data'!C87))</f>
        <v>45069</v>
      </c>
      <c r="G86" t="str">
        <f>IF('[1]#source_data'!K87="","",IF(AND(I86="",J86=""),'[1]#fixed_data'!$B$4&amp;'[1]#source_data'!J87,IF(I86="","GB-COH-"&amp;J86,IF(LEFT(I86,3)="NIC","GB-NIC-"&amp;SUBSTITUTE(I86,"NIC",""),IF(LEFT(I86,2)="SC","GB-SC-"&amp;I86,IF(AND(LEFT(I86,1)="1",LEN(I86)=6),"GB-NIC-"&amp;I86,"GB-CHC-"&amp;I86))))))</f>
        <v>GB-CHC-1082154</v>
      </c>
      <c r="H86" t="str">
        <f>IF('[1]#source_data'!K87="","",IF('[1]#source_data'!D87="","",'[1]#source_data'!D87))</f>
        <v>Pathways to Health</v>
      </c>
      <c r="I86" s="9">
        <f>IF('[1]#source_data'!K87="","",IF('[1]#source_data'!I87="","",IF('[1]#source_data'!F87="Not For Profit Organisation","",IF('[1]#source_data'!F87="Community Interest Company","",IF('[1]#source_data'!F87="Social Enterprise","",IF(LEFT('[1]#source_data'!I87,3)="NIC",SUBSTITUTE('[1]#source_data'!I87,"NIC",""),'[1]#source_data'!I87))))))</f>
        <v>1082154</v>
      </c>
      <c r="J86" t="str">
        <f>IF('[1]#source_data'!K87="","",IF('[1]#source_data'!F87="Not For Profit Organisation",TEXT('[1]#source_data'!I87,"00000000"),IF('[1]#source_data'!F87="Community Interest Company",TEXT('[1]#source_data'!I87,"00000000"),IF('[1]#source_data'!F87="Social Enterprise",TEXT('[1]#source_data'!I87,"00000000"),""))))</f>
        <v/>
      </c>
      <c r="K86" t="str">
        <f>IF('[1]#source_data'!K87="","",IF('[1]#source_data'!F87="","",'[1]#source_data'!F87))</f>
        <v>Charitable Incorporated Organisation</v>
      </c>
      <c r="L86" t="str">
        <f>IF('[1]#source_data'!K87="","",IF('[1]#source_data'!G87="","",'[1]#source_data'!G87))</f>
        <v>Brighton</v>
      </c>
      <c r="M86" t="str">
        <f>IF('[1]#source_data'!K87="","",IF('[1]#source_data'!E87="","",'[1]#source_data'!E87))</f>
        <v>BN13XG</v>
      </c>
      <c r="N86" t="str">
        <f>IF('[1]#source_data'!K87="","",'[1]#fixed_data'!$B$5)</f>
        <v>GB-CHC-1063945</v>
      </c>
      <c r="O86" t="str">
        <f>IF('[1]#source_data'!K87="","",'[1]#fixed_data'!$B$6)</f>
        <v>Trusthouse Charitable Foundation</v>
      </c>
      <c r="P86" t="str">
        <f>IF('[1]#source_data'!K87="","",IF('[1]#source_data'!H87="","",'[1]#source_data'!H87))</f>
        <v>Small Grants</v>
      </c>
      <c r="Q86" s="10">
        <f>IF('[1]#source_data'!K87="","",'[1]#fixed_data'!$B$7)</f>
        <v>45135</v>
      </c>
      <c r="R86" t="str">
        <f>IF('[1]#source_data'!K87="","",'[1]#fixed_data'!$B$8)</f>
        <v>https://www.trusthousecharitablefoundation.org.uk/</v>
      </c>
    </row>
    <row r="87" spans="1:18" x14ac:dyDescent="0.35">
      <c r="A87" t="str">
        <f>IF('[1]#source_data'!K88="","",CONCATENATE('[1]#fixed_data'!$B$2&amp;'[1]#source_data'!K88))</f>
        <v>360G-TrusthouseCF-9775</v>
      </c>
      <c r="B87" t="str">
        <f>IF('[1]#source_data'!K88="","","Grant to "&amp;'[1]#source_data'!D88)</f>
        <v>Grant to Communities for All CIO</v>
      </c>
      <c r="C87" t="str">
        <f>IF('[1]#source_data'!K88="","",IF('[1]#source_data'!A88="","",'[1]#source_data'!A88))</f>
        <v xml:space="preserve">35% of the salary costs for a Volunteer Co-ordinator for a charity supporting the community of Cheetham Hill in Manchester._x000D_
</v>
      </c>
      <c r="D87" t="str">
        <f>IF('[1]#source_data'!K88="","",'[1]#fixed_data'!$B$3)</f>
        <v>GBP</v>
      </c>
      <c r="E87" s="7">
        <f>IF('[1]#source_data'!K88="","",IF('[1]#source_data'!B88="","",'[1]#source_data'!B88))</f>
        <v>9498</v>
      </c>
      <c r="F87" s="8">
        <f>IF('[1]#source_data'!K88="","",IF('[1]#source_data'!C88="","",'[1]#source_data'!C88))</f>
        <v>45097</v>
      </c>
      <c r="G87" t="str">
        <f>IF('[1]#source_data'!K88="","",IF(AND(I87="",J87=""),'[1]#fixed_data'!$B$4&amp;'[1]#source_data'!J88,IF(I87="","GB-COH-"&amp;J87,IF(LEFT(I87,3)="NIC","GB-NIC-"&amp;SUBSTITUTE(I87,"NIC",""),IF(LEFT(I87,2)="SC","GB-SC-"&amp;I87,IF(AND(LEFT(I87,1)="1",LEN(I87)=6),"GB-NIC-"&amp;I87,"GB-CHC-"&amp;I87))))))</f>
        <v>GB-CHC-1187544</v>
      </c>
      <c r="H87" t="str">
        <f>IF('[1]#source_data'!K88="","",IF('[1]#source_data'!D88="","",'[1]#source_data'!D88))</f>
        <v>Communities for All CIO</v>
      </c>
      <c r="I87" s="9">
        <f>IF('[1]#source_data'!K88="","",IF('[1]#source_data'!I88="","",IF('[1]#source_data'!F88="Not For Profit Organisation","",IF('[1]#source_data'!F88="Community Interest Company","",IF('[1]#source_data'!F88="Social Enterprise","",IF(LEFT('[1]#source_data'!I88,3)="NIC",SUBSTITUTE('[1]#source_data'!I88,"NIC",""),'[1]#source_data'!I88))))))</f>
        <v>1187544</v>
      </c>
      <c r="J87" t="str">
        <f>IF('[1]#source_data'!K88="","",IF('[1]#source_data'!F88="Not For Profit Organisation",TEXT('[1]#source_data'!I88,"00000000"),IF('[1]#source_data'!F88="Community Interest Company",TEXT('[1]#source_data'!I88,"00000000"),IF('[1]#source_data'!F88="Social Enterprise",TEXT('[1]#source_data'!I88,"00000000"),""))))</f>
        <v/>
      </c>
      <c r="K87" t="str">
        <f>IF('[1]#source_data'!K88="","",IF('[1]#source_data'!F88="","",'[1]#source_data'!F88))</f>
        <v>Charitable Incorporated Organisation</v>
      </c>
      <c r="L87" t="str">
        <f>IF('[1]#source_data'!K88="","",IF('[1]#source_data'!G88="","",'[1]#source_data'!G88))</f>
        <v>Manchester</v>
      </c>
      <c r="M87" t="str">
        <f>IF('[1]#source_data'!K88="","",IF('[1]#source_data'!E88="","",'[1]#source_data'!E88))</f>
        <v>M8 0PF</v>
      </c>
      <c r="N87" t="str">
        <f>IF('[1]#source_data'!K88="","",'[1]#fixed_data'!$B$5)</f>
        <v>GB-CHC-1063945</v>
      </c>
      <c r="O87" t="str">
        <f>IF('[1]#source_data'!K88="","",'[1]#fixed_data'!$B$6)</f>
        <v>Trusthouse Charitable Foundation</v>
      </c>
      <c r="P87" t="str">
        <f>IF('[1]#source_data'!K88="","",IF('[1]#source_data'!H88="","",'[1]#source_data'!H88))</f>
        <v>Small Grants</v>
      </c>
      <c r="Q87" s="10">
        <f>IF('[1]#source_data'!K88="","",'[1]#fixed_data'!$B$7)</f>
        <v>45135</v>
      </c>
      <c r="R87" t="str">
        <f>IF('[1]#source_data'!K88="","",'[1]#fixed_data'!$B$8)</f>
        <v>https://www.trusthousecharitablefoundation.org.uk/</v>
      </c>
    </row>
    <row r="88" spans="1:18" x14ac:dyDescent="0.35">
      <c r="A88" t="str">
        <f>IF('[1]#source_data'!K89="","",CONCATENATE('[1]#fixed_data'!$B$2&amp;'[1]#source_data'!K89))</f>
        <v>360G-TrusthouseCF-9811</v>
      </c>
      <c r="B88" t="str">
        <f>IF('[1]#source_data'!K89="","","Grant to "&amp;'[1]#source_data'!D89)</f>
        <v>Grant to Initiative Factory</v>
      </c>
      <c r="C88" t="str">
        <f>IF('[1]#source_data'!K89="","",IF('[1]#source_data'!A89="","",'[1]#source_data'!A89))</f>
        <v>22% of the salary costs for an advice/welfare community hub in Liverpool.</v>
      </c>
      <c r="D88" t="str">
        <f>IF('[1]#source_data'!K89="","",'[1]#fixed_data'!$B$3)</f>
        <v>GBP</v>
      </c>
      <c r="E88" s="7">
        <f>IF('[1]#source_data'!K89="","",IF('[1]#source_data'!B89="","",'[1]#source_data'!B89))</f>
        <v>4334</v>
      </c>
      <c r="F88" s="8">
        <f>IF('[1]#source_data'!K89="","",IF('[1]#source_data'!C89="","",'[1]#source_data'!C89))</f>
        <v>45097</v>
      </c>
      <c r="G88" t="str">
        <f>IF('[1]#source_data'!K89="","",IF(AND(I88="",J88=""),'[1]#fixed_data'!$B$4&amp;'[1]#source_data'!J89,IF(I88="","GB-COH-"&amp;J88,IF(LEFT(I88,3)="NIC","GB-NIC-"&amp;SUBSTITUTE(I88,"NIC",""),IF(LEFT(I88,2)="SC","GB-SC-"&amp;I88,IF(AND(LEFT(I88,1)="1",LEN(I88)=6),"GB-NIC-"&amp;I88,"GB-CHC-"&amp;I88))))))</f>
        <v>GB-COH-04127589</v>
      </c>
      <c r="H88" t="str">
        <f>IF('[1]#source_data'!K89="","",IF('[1]#source_data'!D89="","",'[1]#source_data'!D89))</f>
        <v>Initiative Factory</v>
      </c>
      <c r="J88" s="11" t="s">
        <v>19</v>
      </c>
      <c r="K88" t="str">
        <f>IF('[1]#source_data'!K89="","",IF('[1]#source_data'!F89="","",'[1]#source_data'!F89))</f>
        <v>Industrial and Provident Society</v>
      </c>
      <c r="L88" t="str">
        <f>IF('[1]#source_data'!K89="","",IF('[1]#source_data'!G89="","",'[1]#source_data'!G89))</f>
        <v>Liverpool</v>
      </c>
      <c r="M88" t="str">
        <f>IF('[1]#source_data'!K89="","",IF('[1]#source_data'!E89="","",'[1]#source_data'!E89))</f>
        <v>L1 9BQ</v>
      </c>
      <c r="N88" t="str">
        <f>IF('[1]#source_data'!K89="","",'[1]#fixed_data'!$B$5)</f>
        <v>GB-CHC-1063945</v>
      </c>
      <c r="O88" t="str">
        <f>IF('[1]#source_data'!K89="","",'[1]#fixed_data'!$B$6)</f>
        <v>Trusthouse Charitable Foundation</v>
      </c>
      <c r="P88" t="str">
        <f>IF('[1]#source_data'!K89="","",IF('[1]#source_data'!H89="","",'[1]#source_data'!H89))</f>
        <v>Small Grants</v>
      </c>
      <c r="Q88" s="10">
        <f>IF('[1]#source_data'!K89="","",'[1]#fixed_data'!$B$7)</f>
        <v>45135</v>
      </c>
      <c r="R88" t="str">
        <f>IF('[1]#source_data'!K89="","",'[1]#fixed_data'!$B$8)</f>
        <v>https://www.trusthousecharitablefoundation.org.uk/</v>
      </c>
    </row>
    <row r="89" spans="1:18" x14ac:dyDescent="0.35">
      <c r="A89" t="str">
        <f>IF('[1]#source_data'!K90="","",CONCATENATE('[1]#fixed_data'!$B$2&amp;'[1]#source_data'!K90))</f>
        <v>360G-TrusthouseCF-9823</v>
      </c>
      <c r="B89" t="str">
        <f>IF('[1]#source_data'!K90="","","Grant to "&amp;'[1]#source_data'!D90)</f>
        <v>Grant to Disability Advice North East Suffolk</v>
      </c>
      <c r="C89" t="str">
        <f>IF('[1]#source_data'!K90="","",IF('[1]#source_data'!A90="","",'[1]#source_data'!A90))</f>
        <v>32% of the salary costs for a Disabled Persons advice and support service in Lowestoft and Waveney in Suffolk.</v>
      </c>
      <c r="D89" t="str">
        <f>IF('[1]#source_data'!K90="","",'[1]#fixed_data'!$B$3)</f>
        <v>GBP</v>
      </c>
      <c r="E89" s="7">
        <f>IF('[1]#source_data'!K90="","",IF('[1]#source_data'!B90="","",'[1]#source_data'!B90))</f>
        <v>10000</v>
      </c>
      <c r="F89" s="8">
        <f>IF('[1]#source_data'!K90="","",IF('[1]#source_data'!C90="","",'[1]#source_data'!C90))</f>
        <v>45097</v>
      </c>
      <c r="G89" t="str">
        <f>IF('[1]#source_data'!K90="","",IF(AND(I89="",J89=""),'[1]#fixed_data'!$B$4&amp;'[1]#source_data'!J90,IF(I89="","GB-COH-"&amp;J89,IF(LEFT(I89,3)="NIC","GB-NIC-"&amp;SUBSTITUTE(I89,"NIC",""),IF(LEFT(I89,2)="SC","GB-SC-"&amp;I89,IF(AND(LEFT(I89,1)="1",LEN(I89)=6),"GB-NIC-"&amp;I89,"GB-CHC-"&amp;I89))))))</f>
        <v>GB-CHC-1180096</v>
      </c>
      <c r="H89" t="str">
        <f>IF('[1]#source_data'!K90="","",IF('[1]#source_data'!D90="","",'[1]#source_data'!D90))</f>
        <v>Disability Advice North East Suffolk</v>
      </c>
      <c r="I89" s="9">
        <f>IF('[1]#source_data'!K90="","",IF('[1]#source_data'!I90="","",IF('[1]#source_data'!F90="Not For Profit Organisation","",IF('[1]#source_data'!F90="Community Interest Company","",IF('[1]#source_data'!F90="Social Enterprise","",IF(LEFT('[1]#source_data'!I90,3)="NIC",SUBSTITUTE('[1]#source_data'!I90,"NIC",""),'[1]#source_data'!I90))))))</f>
        <v>1180096</v>
      </c>
      <c r="J89" t="str">
        <f>IF('[1]#source_data'!K90="","",IF('[1]#source_data'!F90="Not For Profit Organisation",TEXT('[1]#source_data'!I90,"00000000"),IF('[1]#source_data'!F90="Community Interest Company",TEXT('[1]#source_data'!I90,"00000000"),IF('[1]#source_data'!F90="Social Enterprise",TEXT('[1]#source_data'!I90,"00000000"),""))))</f>
        <v/>
      </c>
      <c r="K89" t="str">
        <f>IF('[1]#source_data'!K90="","",IF('[1]#source_data'!F90="","",'[1]#source_data'!F90))</f>
        <v>Charitable Incorporated Organisation</v>
      </c>
      <c r="L89" t="str">
        <f>IF('[1]#source_data'!K90="","",IF('[1]#source_data'!G90="","",'[1]#source_data'!G90))</f>
        <v>Lowestoft</v>
      </c>
      <c r="M89" t="str">
        <f>IF('[1]#source_data'!K90="","",IF('[1]#source_data'!E90="","",'[1]#source_data'!E90))</f>
        <v>NR32 2EZ</v>
      </c>
      <c r="N89" t="str">
        <f>IF('[1]#source_data'!K90="","",'[1]#fixed_data'!$B$5)</f>
        <v>GB-CHC-1063945</v>
      </c>
      <c r="O89" t="str">
        <f>IF('[1]#source_data'!K90="","",'[1]#fixed_data'!$B$6)</f>
        <v>Trusthouse Charitable Foundation</v>
      </c>
      <c r="P89" t="str">
        <f>IF('[1]#source_data'!K90="","",IF('[1]#source_data'!H90="","",'[1]#source_data'!H90))</f>
        <v>Small Grants</v>
      </c>
      <c r="Q89" s="10">
        <f>IF('[1]#source_data'!K90="","",'[1]#fixed_data'!$B$7)</f>
        <v>45135</v>
      </c>
      <c r="R89" t="str">
        <f>IF('[1]#source_data'!K90="","",'[1]#fixed_data'!$B$8)</f>
        <v>https://www.trusthousecharitablefoundation.org.uk/</v>
      </c>
    </row>
    <row r="90" spans="1:18" x14ac:dyDescent="0.35">
      <c r="A90" t="str">
        <f>IF('[1]#source_data'!K91="","",CONCATENATE('[1]#fixed_data'!$B$2&amp;'[1]#source_data'!K91))</f>
        <v>360G-TrusthouseCF-9845</v>
      </c>
      <c r="B90" t="str">
        <f>IF('[1]#source_data'!K91="","","Grant to "&amp;'[1]#source_data'!D91)</f>
        <v>Grant to Gateway Community LTD</v>
      </c>
      <c r="C90" t="str">
        <f>IF('[1]#source_data'!K91="","",IF('[1]#source_data'!A91="","",'[1]#source_data'!A91))</f>
        <v>50% of the salary costs for a programme for adults with Learning Difficulties/Disabilities to progress towards new skills, qualifications and improved prospects for further training and employment in Halton, Cheshire.</v>
      </c>
      <c r="D90" t="str">
        <f>IF('[1]#source_data'!K91="","",'[1]#fixed_data'!$B$3)</f>
        <v>GBP</v>
      </c>
      <c r="E90" s="7">
        <f>IF('[1]#source_data'!K91="","",IF('[1]#source_data'!B91="","",'[1]#source_data'!B91))</f>
        <v>7509</v>
      </c>
      <c r="F90" s="8">
        <f>IF('[1]#source_data'!K91="","",IF('[1]#source_data'!C91="","",'[1]#source_data'!C91))</f>
        <v>45097</v>
      </c>
      <c r="G90" t="str">
        <f>IF('[1]#source_data'!K91="","",IF(AND(I90="",J90=""),'[1]#fixed_data'!$B$4&amp;'[1]#source_data'!J91,IF(I90="","GB-COH-"&amp;J90,IF(LEFT(I90,3)="NIC","GB-NIC-"&amp;SUBSTITUTE(I90,"NIC",""),IF(LEFT(I90,2)="SC","GB-SC-"&amp;I90,IF(AND(LEFT(I90,1)="1",LEN(I90)=6),"GB-NIC-"&amp;I90,"GB-CHC-"&amp;I90))))))</f>
        <v>GB-COH-10978914</v>
      </c>
      <c r="H90" t="str">
        <f>IF('[1]#source_data'!K91="","",IF('[1]#source_data'!D91="","",'[1]#source_data'!D91))</f>
        <v>Gateway Community LTD</v>
      </c>
      <c r="I90" s="9" t="str">
        <f>IF('[1]#source_data'!K91="","",IF('[1]#source_data'!I91="","",IF('[1]#source_data'!F91="Not For Profit Organisation","",IF('[1]#source_data'!F91="Community Interest Company","",IF('[1]#source_data'!F91="Social Enterprise","",IF(LEFT('[1]#source_data'!I91,3)="NIC",SUBSTITUTE('[1]#source_data'!I91,"NIC",""),'[1]#source_data'!I91))))))</f>
        <v/>
      </c>
      <c r="J90" t="str">
        <f>IF('[1]#source_data'!K91="","",IF('[1]#source_data'!F91="Not For Profit Organisation",TEXT('[1]#source_data'!I91,"00000000"),IF('[1]#source_data'!F91="Community Interest Company",TEXT('[1]#source_data'!I91,"00000000"),IF('[1]#source_data'!F91="Social Enterprise",TEXT('[1]#source_data'!I91,"00000000"),""))))</f>
        <v>10978914</v>
      </c>
      <c r="K90" t="str">
        <f>IF('[1]#source_data'!K91="","",IF('[1]#source_data'!F91="","",'[1]#source_data'!F91))</f>
        <v>Not For Profit Organisation</v>
      </c>
      <c r="L90" t="str">
        <f>IF('[1]#source_data'!K91="","",IF('[1]#source_data'!G91="","",'[1]#source_data'!G91))</f>
        <v>Widnes</v>
      </c>
      <c r="M90" t="str">
        <f>IF('[1]#source_data'!K91="","",IF('[1]#source_data'!E91="","",'[1]#source_data'!E91))</f>
        <v>WA8 0QR</v>
      </c>
      <c r="N90" t="str">
        <f>IF('[1]#source_data'!K91="","",'[1]#fixed_data'!$B$5)</f>
        <v>GB-CHC-1063945</v>
      </c>
      <c r="O90" t="str">
        <f>IF('[1]#source_data'!K91="","",'[1]#fixed_data'!$B$6)</f>
        <v>Trusthouse Charitable Foundation</v>
      </c>
      <c r="P90" t="str">
        <f>IF('[1]#source_data'!K91="","",IF('[1]#source_data'!H91="","",'[1]#source_data'!H91))</f>
        <v>Small Grants</v>
      </c>
      <c r="Q90" s="10">
        <f>IF('[1]#source_data'!K91="","",'[1]#fixed_data'!$B$7)</f>
        <v>45135</v>
      </c>
      <c r="R90" t="str">
        <f>IF('[1]#source_data'!K91="","",'[1]#fixed_data'!$B$8)</f>
        <v>https://www.trusthousecharitablefoundation.org.uk/</v>
      </c>
    </row>
    <row r="91" spans="1:18" x14ac:dyDescent="0.35">
      <c r="A91" t="str">
        <f>IF('[1]#source_data'!K92="","",CONCATENATE('[1]#fixed_data'!$B$2&amp;'[1]#source_data'!K92))</f>
        <v>360G-TrusthouseCF-9849</v>
      </c>
      <c r="B91" t="str">
        <f>IF('[1]#source_data'!K92="","","Grant to "&amp;'[1]#source_data'!D92)</f>
        <v>Grant to Clarity (Registered as North Devon Mental Health Service Users Forum)</v>
      </c>
      <c r="C91" t="str">
        <f>IF('[1]#source_data'!K92="","",IF('[1]#source_data'!A92="","",'[1]#source_data'!A92))</f>
        <v>34% of the salary costs for a mental health charity providing counselling services for people in Barnstaple, Devon.</v>
      </c>
      <c r="D91" t="str">
        <f>IF('[1]#source_data'!K92="","",'[1]#fixed_data'!$B$3)</f>
        <v>GBP</v>
      </c>
      <c r="E91" s="7">
        <f>IF('[1]#source_data'!K92="","",IF('[1]#source_data'!B92="","",'[1]#source_data'!B92))</f>
        <v>10000</v>
      </c>
      <c r="F91" s="8">
        <f>IF('[1]#source_data'!K92="","",IF('[1]#source_data'!C92="","",'[1]#source_data'!C92))</f>
        <v>45097</v>
      </c>
      <c r="G91" t="str">
        <f>IF('[1]#source_data'!K92="","",IF(AND(I91="",J91=""),'[1]#fixed_data'!$B$4&amp;'[1]#source_data'!J92,IF(I91="","GB-COH-"&amp;J91,IF(LEFT(I91,3)="NIC","GB-NIC-"&amp;SUBSTITUTE(I91,"NIC",""),IF(LEFT(I91,2)="SC","GB-SC-"&amp;I91,IF(AND(LEFT(I91,1)="1",LEN(I91)=6),"GB-NIC-"&amp;I91,"GB-CHC-"&amp;I91))))))</f>
        <v>GB-CHC-1055224</v>
      </c>
      <c r="H91" t="str">
        <f>IF('[1]#source_data'!K92="","",IF('[1]#source_data'!D92="","",'[1]#source_data'!D92))</f>
        <v>Clarity (Registered as North Devon Mental Health Service Users Forum)</v>
      </c>
      <c r="I91" s="9">
        <f>IF('[1]#source_data'!K92="","",IF('[1]#source_data'!I92="","",IF('[1]#source_data'!F92="Not For Profit Organisation","",IF('[1]#source_data'!F92="Community Interest Company","",IF('[1]#source_data'!F92="Social Enterprise","",IF(LEFT('[1]#source_data'!I92,3)="NIC",SUBSTITUTE('[1]#source_data'!I92,"NIC",""),'[1]#source_data'!I92))))))</f>
        <v>1055224</v>
      </c>
      <c r="J91" t="str">
        <f>IF('[1]#source_data'!K92="","",IF('[1]#source_data'!F92="Not For Profit Organisation",TEXT('[1]#source_data'!I92,"00000000"),IF('[1]#source_data'!F92="Community Interest Company",TEXT('[1]#source_data'!I92,"00000000"),IF('[1]#source_data'!F92="Social Enterprise",TEXT('[1]#source_data'!I92,"00000000"),""))))</f>
        <v/>
      </c>
      <c r="K91" t="str">
        <f>IF('[1]#source_data'!K92="","",IF('[1]#source_data'!F92="","",'[1]#source_data'!F92))</f>
        <v>Registered Charity</v>
      </c>
      <c r="L91" t="str">
        <f>IF('[1]#source_data'!K92="","",IF('[1]#source_data'!G92="","",'[1]#source_data'!G92))</f>
        <v>Barnstaple</v>
      </c>
      <c r="M91" t="str">
        <f>IF('[1]#source_data'!K92="","",IF('[1]#source_data'!E92="","",'[1]#source_data'!E92))</f>
        <v>EX31 1SY</v>
      </c>
      <c r="N91" t="str">
        <f>IF('[1]#source_data'!K92="","",'[1]#fixed_data'!$B$5)</f>
        <v>GB-CHC-1063945</v>
      </c>
      <c r="O91" t="str">
        <f>IF('[1]#source_data'!K92="","",'[1]#fixed_data'!$B$6)</f>
        <v>Trusthouse Charitable Foundation</v>
      </c>
      <c r="P91" t="str">
        <f>IF('[1]#source_data'!K92="","",IF('[1]#source_data'!H92="","",'[1]#source_data'!H92))</f>
        <v>Small Grants</v>
      </c>
      <c r="Q91" s="10">
        <f>IF('[1]#source_data'!K92="","",'[1]#fixed_data'!$B$7)</f>
        <v>45135</v>
      </c>
      <c r="R91" t="str">
        <f>IF('[1]#source_data'!K92="","",'[1]#fixed_data'!$B$8)</f>
        <v>https://www.trusthousecharitablefoundation.org.uk/</v>
      </c>
    </row>
    <row r="92" spans="1:18" x14ac:dyDescent="0.35">
      <c r="A92" t="str">
        <f>IF('[1]#source_data'!K93="","",CONCATENATE('[1]#fixed_data'!$B$2&amp;'[1]#source_data'!K93))</f>
        <v/>
      </c>
      <c r="B92" t="str">
        <f>IF('[1]#source_data'!K93="","","Grant to "&amp;'[1]#source_data'!D93)</f>
        <v/>
      </c>
      <c r="C92" t="str">
        <f>IF('[1]#source_data'!K93="","",IF('[1]#source_data'!A93="","",'[1]#source_data'!A93))</f>
        <v/>
      </c>
      <c r="D92" t="str">
        <f>IF('[1]#source_data'!K93="","",'[1]#fixed_data'!$B$3)</f>
        <v/>
      </c>
      <c r="E92" s="7" t="str">
        <f>IF('[1]#source_data'!K93="","",IF('[1]#source_data'!B93="","",'[1]#source_data'!B93))</f>
        <v/>
      </c>
      <c r="F92" s="8" t="str">
        <f>IF('[1]#source_data'!K93="","",IF('[1]#source_data'!C93="","",'[1]#source_data'!C93))</f>
        <v/>
      </c>
      <c r="G92" t="str">
        <f>IF('[1]#source_data'!K93="","",IF(AND(I92="",J92=""),'[1]#fixed_data'!$B$4&amp;'[1]#source_data'!J93,IF(I92="","GB-COH-"&amp;J92,IF(LEFT(I92,3)="NIC","GB-NIC-"&amp;SUBSTITUTE(I92,"NIC",""),IF(LEFT(I92,2)="SC","GB-SC-"&amp;I92,IF(AND(LEFT(I92,1)="1",LEN(I92)=6),"GB-NIC-"&amp;I92,"GB-CHC-"&amp;I92))))))</f>
        <v/>
      </c>
      <c r="H92" t="str">
        <f>IF('[1]#source_data'!K93="","",IF('[1]#source_data'!D93="","",'[1]#source_data'!D93))</f>
        <v/>
      </c>
      <c r="I92" s="9" t="str">
        <f>IF('[1]#source_data'!K93="","",IF('[1]#source_data'!I93="","",IF('[1]#source_data'!F93="Not For Profit Organisation","",IF('[1]#source_data'!F93="Community Interest Company","",IF('[1]#source_data'!F93="Social Enterprise","",IF(LEFT('[1]#source_data'!I93,3)="NIC",SUBSTITUTE('[1]#source_data'!I93,"NIC",""),'[1]#source_data'!I93))))))</f>
        <v/>
      </c>
      <c r="J92" t="str">
        <f>IF('[1]#source_data'!K93="","",IF('[1]#source_data'!F93="Not For Profit Organisation",TEXT('[1]#source_data'!I93,"00000000"),IF('[1]#source_data'!F93="Community Interest Company",TEXT('[1]#source_data'!I93,"00000000"),IF('[1]#source_data'!F93="Social Enterprise",TEXT('[1]#source_data'!I93,"00000000"),""))))</f>
        <v/>
      </c>
      <c r="K92" t="str">
        <f>IF('[1]#source_data'!K93="","",IF('[1]#source_data'!F93="","",'[1]#source_data'!F93))</f>
        <v/>
      </c>
      <c r="L92" t="str">
        <f>IF('[1]#source_data'!K93="","",IF('[1]#source_data'!G93="","",'[1]#source_data'!G93))</f>
        <v/>
      </c>
      <c r="M92" t="str">
        <f>IF('[1]#source_data'!K93="","",IF('[1]#source_data'!E93="","",'[1]#source_data'!E93))</f>
        <v/>
      </c>
      <c r="N92" t="str">
        <f>IF('[1]#source_data'!K93="","",'[1]#fixed_data'!$B$5)</f>
        <v/>
      </c>
      <c r="O92" t="str">
        <f>IF('[1]#source_data'!K93="","",'[1]#fixed_data'!$B$6)</f>
        <v/>
      </c>
      <c r="P92" t="str">
        <f>IF('[1]#source_data'!K93="","",IF('[1]#source_data'!H93="","",'[1]#source_data'!H93))</f>
        <v/>
      </c>
      <c r="Q92" s="10" t="str">
        <f>IF('[1]#source_data'!K93="","",'[1]#fixed_data'!$B$7)</f>
        <v/>
      </c>
      <c r="R92" t="str">
        <f>IF('[1]#source_data'!K93="","",'[1]#fixed_data'!$B$8)</f>
        <v/>
      </c>
    </row>
    <row r="93" spans="1:18" x14ac:dyDescent="0.35">
      <c r="A93" t="str">
        <f>IF('[1]#source_data'!K94="","",CONCATENATE('[1]#fixed_data'!$B$2&amp;'[1]#source_data'!K94))</f>
        <v/>
      </c>
      <c r="B93" t="str">
        <f>IF('[1]#source_data'!K94="","","Grant to "&amp;'[1]#source_data'!D94)</f>
        <v/>
      </c>
      <c r="C93" t="str">
        <f>IF('[1]#source_data'!K94="","",IF('[1]#source_data'!A94="","",'[1]#source_data'!A94))</f>
        <v/>
      </c>
      <c r="D93" t="str">
        <f>IF('[1]#source_data'!K94="","",'[1]#fixed_data'!$B$3)</f>
        <v/>
      </c>
      <c r="E93" s="7" t="str">
        <f>IF('[1]#source_data'!K94="","",IF('[1]#source_data'!B94="","",'[1]#source_data'!B94))</f>
        <v/>
      </c>
      <c r="F93" s="8" t="str">
        <f>IF('[1]#source_data'!K94="","",IF('[1]#source_data'!C94="","",'[1]#source_data'!C94))</f>
        <v/>
      </c>
      <c r="G93" t="str">
        <f>IF('[1]#source_data'!K94="","",IF(AND(I93="",J93=""),'[1]#fixed_data'!$B$4&amp;'[1]#source_data'!J94,IF(I93="","GB-COH-"&amp;J93,IF(LEFT(I93,3)="NIC","GB-NIC-"&amp;SUBSTITUTE(I93,"NIC",""),IF(LEFT(I93,2)="SC","GB-SC-"&amp;I93,IF(AND(LEFT(I93,1)="1",LEN(I93)=6),"GB-NIC-"&amp;I93,"GB-CHC-"&amp;I93))))))</f>
        <v/>
      </c>
      <c r="H93" t="str">
        <f>IF('[1]#source_data'!K94="","",IF('[1]#source_data'!D94="","",'[1]#source_data'!D94))</f>
        <v/>
      </c>
      <c r="I93" s="9" t="str">
        <f>IF('[1]#source_data'!K94="","",IF('[1]#source_data'!I94="","",IF('[1]#source_data'!F94="Not For Profit Organisation","",IF('[1]#source_data'!F94="Community Interest Company","",IF('[1]#source_data'!F94="Social Enterprise","",IF(LEFT('[1]#source_data'!I94,3)="NIC",SUBSTITUTE('[1]#source_data'!I94,"NIC",""),'[1]#source_data'!I94))))))</f>
        <v/>
      </c>
      <c r="J93" t="str">
        <f>IF('[1]#source_data'!K94="","",IF('[1]#source_data'!F94="Not For Profit Organisation",TEXT('[1]#source_data'!I94,"00000000"),IF('[1]#source_data'!F94="Community Interest Company",TEXT('[1]#source_data'!I94,"00000000"),IF('[1]#source_data'!F94="Social Enterprise",TEXT('[1]#source_data'!I94,"00000000"),""))))</f>
        <v/>
      </c>
      <c r="K93" t="str">
        <f>IF('[1]#source_data'!K94="","",IF('[1]#source_data'!F94="","",'[1]#source_data'!F94))</f>
        <v/>
      </c>
      <c r="L93" t="str">
        <f>IF('[1]#source_data'!K94="","",IF('[1]#source_data'!G94="","",'[1]#source_data'!G94))</f>
        <v/>
      </c>
      <c r="M93" t="str">
        <f>IF('[1]#source_data'!K94="","",IF('[1]#source_data'!E94="","",'[1]#source_data'!E94))</f>
        <v/>
      </c>
      <c r="N93" t="str">
        <f>IF('[1]#source_data'!K94="","",'[1]#fixed_data'!$B$5)</f>
        <v/>
      </c>
      <c r="O93" t="str">
        <f>IF('[1]#source_data'!K94="","",'[1]#fixed_data'!$B$6)</f>
        <v/>
      </c>
      <c r="P93" t="str">
        <f>IF('[1]#source_data'!K94="","",IF('[1]#source_data'!H94="","",'[1]#source_data'!H94))</f>
        <v/>
      </c>
      <c r="Q93" s="10" t="str">
        <f>IF('[1]#source_data'!K94="","",'[1]#fixed_data'!$B$7)</f>
        <v/>
      </c>
    </row>
    <row r="94" spans="1:18" x14ac:dyDescent="0.35">
      <c r="A94" t="str">
        <f>IF('[1]#source_data'!K95="","",CONCATENATE('[1]#fixed_data'!$B$2&amp;'[1]#source_data'!K95))</f>
        <v/>
      </c>
      <c r="B94" t="str">
        <f>IF('[1]#source_data'!K95="","","Grant to "&amp;'[1]#source_data'!D95)</f>
        <v/>
      </c>
      <c r="C94" t="str">
        <f>IF('[1]#source_data'!K95="","",IF('[1]#source_data'!A95="","",'[1]#source_data'!A95))</f>
        <v/>
      </c>
      <c r="D94" t="str">
        <f>IF('[1]#source_data'!K95="","",'[1]#fixed_data'!$B$3)</f>
        <v/>
      </c>
      <c r="E94" s="7" t="str">
        <f>IF('[1]#source_data'!K95="","",IF('[1]#source_data'!B95="","",'[1]#source_data'!B95))</f>
        <v/>
      </c>
      <c r="F94" s="8" t="str">
        <f>IF('[1]#source_data'!K95="","",IF('[1]#source_data'!C95="","",'[1]#source_data'!C95))</f>
        <v/>
      </c>
      <c r="G94" t="str">
        <f>IF('[1]#source_data'!K95="","",IF(AND(I94="",J94=""),'[1]#fixed_data'!$B$4&amp;'[1]#source_data'!J95,IF(I94="","GB-COH-"&amp;J94,IF(LEFT(I94,3)="NIC","GB-NIC-"&amp;SUBSTITUTE(I94,"NIC",""),IF(LEFT(I94,2)="SC","GB-SC-"&amp;I94,IF(AND(LEFT(I94,1)="1",LEN(I94)=6),"GB-NIC-"&amp;I94,"GB-CHC-"&amp;I94))))))</f>
        <v/>
      </c>
      <c r="H94" t="str">
        <f>IF('[1]#source_data'!K95="","",IF('[1]#source_data'!D95="","",'[1]#source_data'!D95))</f>
        <v/>
      </c>
      <c r="I94" s="9" t="str">
        <f>IF('[1]#source_data'!K95="","",IF('[1]#source_data'!I95="","",IF('[1]#source_data'!F95="Not For Profit Organisation","",IF('[1]#source_data'!F95="Community Interest Company","",IF('[1]#source_data'!F95="Social Enterprise","",IF(LEFT('[1]#source_data'!I95,3)="NIC",SUBSTITUTE('[1]#source_data'!I95,"NIC",""),'[1]#source_data'!I95))))))</f>
        <v/>
      </c>
      <c r="J94" t="str">
        <f>IF('[1]#source_data'!K95="","",IF('[1]#source_data'!F95="Not For Profit Organisation",TEXT('[1]#source_data'!I95,"00000000"),IF('[1]#source_data'!F95="Community Interest Company",TEXT('[1]#source_data'!I95,"00000000"),IF('[1]#source_data'!F95="Social Enterprise",TEXT('[1]#source_data'!I95,"00000000"),""))))</f>
        <v/>
      </c>
      <c r="K94" t="str">
        <f>IF('[1]#source_data'!K95="","",IF('[1]#source_data'!F95="","",'[1]#source_data'!F95))</f>
        <v/>
      </c>
      <c r="L94" t="str">
        <f>IF('[1]#source_data'!K95="","",IF('[1]#source_data'!G95="","",'[1]#source_data'!G95))</f>
        <v/>
      </c>
      <c r="M94" t="str">
        <f>IF('[1]#source_data'!K95="","",IF('[1]#source_data'!E95="","",'[1]#source_data'!E95))</f>
        <v/>
      </c>
      <c r="N94" t="str">
        <f>IF('[1]#source_data'!K95="","",'[1]#fixed_data'!$B$5)</f>
        <v/>
      </c>
      <c r="O94" t="str">
        <f>IF('[1]#source_data'!K95="","",'[1]#fixed_data'!$B$6)</f>
        <v/>
      </c>
      <c r="P94" t="str">
        <f>IF('[1]#source_data'!K95="","",IF('[1]#source_data'!H95="","",'[1]#source_data'!H95))</f>
        <v/>
      </c>
      <c r="Q94" s="10" t="str">
        <f>IF('[1]#source_data'!K95="","",'[1]#fixed_data'!$B$7)</f>
        <v/>
      </c>
      <c r="R94" t="str">
        <f>IF('[1]#source_data'!K95="","",'[1]#fixed_data'!$B$8)</f>
        <v/>
      </c>
    </row>
    <row r="95" spans="1:18" x14ac:dyDescent="0.35">
      <c r="A95" t="str">
        <f>IF('[1]#source_data'!K96="","",CONCATENATE('[1]#fixed_data'!$B$2&amp;'[1]#source_data'!K96))</f>
        <v/>
      </c>
      <c r="B95" t="str">
        <f>IF('[1]#source_data'!K96="","","Grant to "&amp;'[1]#source_data'!D96)</f>
        <v/>
      </c>
      <c r="C95" t="str">
        <f>IF('[1]#source_data'!K96="","",IF('[1]#source_data'!A96="","",'[1]#source_data'!A96))</f>
        <v/>
      </c>
      <c r="D95" t="str">
        <f>IF('[1]#source_data'!K96="","",'[1]#fixed_data'!$B$3)</f>
        <v/>
      </c>
      <c r="E95" s="7" t="str">
        <f>IF('[1]#source_data'!K96="","",IF('[1]#source_data'!B96="","",'[1]#source_data'!B96))</f>
        <v/>
      </c>
      <c r="F95" s="8" t="str">
        <f>IF('[1]#source_data'!K96="","",IF('[1]#source_data'!C96="","",'[1]#source_data'!C96))</f>
        <v/>
      </c>
      <c r="G95" t="str">
        <f>IF('[1]#source_data'!K96="","",IF(AND(I95="",J95=""),'[1]#fixed_data'!$B$4&amp;'[1]#source_data'!J96,IF(I95="","GB-COH-"&amp;J95,IF(LEFT(I95,3)="NIC","GB-NIC-"&amp;SUBSTITUTE(I95,"NIC",""),IF(LEFT(I95,2)="SC","GB-SC-"&amp;I95,IF(AND(LEFT(I95,1)="1",LEN(I95)=6),"GB-NIC-"&amp;I95,"GB-CHC-"&amp;I95))))))</f>
        <v/>
      </c>
      <c r="H95" t="str">
        <f>IF('[1]#source_data'!K96="","",IF('[1]#source_data'!D96="","",'[1]#source_data'!D96))</f>
        <v/>
      </c>
      <c r="I95" s="9" t="str">
        <f>IF('[1]#source_data'!K96="","",IF('[1]#source_data'!I96="","",IF('[1]#source_data'!F96="Not For Profit Organisation","",IF('[1]#source_data'!F96="Community Interest Company","",IF('[1]#source_data'!F96="Social Enterprise","",IF(LEFT('[1]#source_data'!I96,3)="NIC",SUBSTITUTE('[1]#source_data'!I96,"NIC",""),'[1]#source_data'!I96))))))</f>
        <v/>
      </c>
      <c r="J95" t="str">
        <f>IF('[1]#source_data'!K96="","",IF('[1]#source_data'!F96="Not For Profit Organisation",TEXT('[1]#source_data'!I96,"00000000"),IF('[1]#source_data'!F96="Community Interest Company",TEXT('[1]#source_data'!I96,"00000000"),IF('[1]#source_data'!F96="Social Enterprise",TEXT('[1]#source_data'!I96,"00000000"),""))))</f>
        <v/>
      </c>
      <c r="K95" t="str">
        <f>IF('[1]#source_data'!K96="","",IF('[1]#source_data'!F96="","",'[1]#source_data'!F96))</f>
        <v/>
      </c>
      <c r="L95" t="str">
        <f>IF('[1]#source_data'!K96="","",IF('[1]#source_data'!G96="","",'[1]#source_data'!G96))</f>
        <v/>
      </c>
      <c r="M95" t="str">
        <f>IF('[1]#source_data'!K96="","",IF('[1]#source_data'!E96="","",'[1]#source_data'!E96))</f>
        <v/>
      </c>
      <c r="N95" t="str">
        <f>IF('[1]#source_data'!K96="","",'[1]#fixed_data'!$B$5)</f>
        <v/>
      </c>
      <c r="O95" t="str">
        <f>IF('[1]#source_data'!K96="","",'[1]#fixed_data'!$B$6)</f>
        <v/>
      </c>
      <c r="P95" t="str">
        <f>IF('[1]#source_data'!K96="","",IF('[1]#source_data'!H96="","",'[1]#source_data'!H96))</f>
        <v/>
      </c>
      <c r="Q95" s="10" t="str">
        <f>IF('[1]#source_data'!K96="","",'[1]#fixed_data'!$B$7)</f>
        <v/>
      </c>
      <c r="R95" t="str">
        <f>IF('[1]#source_data'!K96="","",'[1]#fixed_data'!$B$8)</f>
        <v/>
      </c>
    </row>
    <row r="96" spans="1:18" x14ac:dyDescent="0.35">
      <c r="A96" t="str">
        <f>IF('[1]#source_data'!K97="","",CONCATENATE('[1]#fixed_data'!$B$2&amp;'[1]#source_data'!K97))</f>
        <v/>
      </c>
      <c r="B96" t="str">
        <f>IF('[1]#source_data'!K97="","","Grant to "&amp;'[1]#source_data'!D97)</f>
        <v/>
      </c>
      <c r="C96" t="str">
        <f>IF('[1]#source_data'!K97="","",IF('[1]#source_data'!A97="","",'[1]#source_data'!A97))</f>
        <v/>
      </c>
      <c r="D96" t="str">
        <f>IF('[1]#source_data'!K97="","",'[1]#fixed_data'!$B$3)</f>
        <v/>
      </c>
      <c r="E96" s="7" t="str">
        <f>IF('[1]#source_data'!K97="","",IF('[1]#source_data'!B97="","",'[1]#source_data'!B97))</f>
        <v/>
      </c>
      <c r="F96" s="8" t="str">
        <f>IF('[1]#source_data'!K97="","",IF('[1]#source_data'!C97="","",'[1]#source_data'!C97))</f>
        <v/>
      </c>
      <c r="G96" t="str">
        <f>IF('[1]#source_data'!K97="","",IF(AND(I96="",J96=""),'[1]#fixed_data'!$B$4&amp;'[1]#source_data'!J97,IF(I96="","GB-COH-"&amp;J96,IF(LEFT(I96,3)="NIC","GB-NIC-"&amp;SUBSTITUTE(I96,"NIC",""),IF(LEFT(I96,2)="SC","GB-SC-"&amp;I96,IF(AND(LEFT(I96,1)="1",LEN(I96)=6),"GB-NIC-"&amp;I96,"GB-CHC-"&amp;I96))))))</f>
        <v/>
      </c>
      <c r="H96" t="str">
        <f>IF('[1]#source_data'!K97="","",IF('[1]#source_data'!D97="","",'[1]#source_data'!D97))</f>
        <v/>
      </c>
      <c r="I96" s="9" t="str">
        <f>IF('[1]#source_data'!K97="","",IF('[1]#source_data'!I97="","",IF('[1]#source_data'!F97="Not For Profit Organisation","",IF('[1]#source_data'!F97="Community Interest Company","",IF('[1]#source_data'!F97="Social Enterprise","",IF(LEFT('[1]#source_data'!I97,3)="NIC",SUBSTITUTE('[1]#source_data'!I97,"NIC",""),'[1]#source_data'!I97))))))</f>
        <v/>
      </c>
      <c r="J96" t="str">
        <f>IF('[1]#source_data'!K97="","",IF('[1]#source_data'!F97="Not For Profit Organisation",TEXT('[1]#source_data'!I97,"00000000"),IF('[1]#source_data'!F97="Community Interest Company",TEXT('[1]#source_data'!I97,"00000000"),IF('[1]#source_data'!F97="Social Enterprise",TEXT('[1]#source_data'!I97,"00000000"),""))))</f>
        <v/>
      </c>
      <c r="K96" t="str">
        <f>IF('[1]#source_data'!K97="","",IF('[1]#source_data'!F97="","",'[1]#source_data'!F97))</f>
        <v/>
      </c>
      <c r="L96" t="str">
        <f>IF('[1]#source_data'!K97="","",IF('[1]#source_data'!G97="","",'[1]#source_data'!G97))</f>
        <v/>
      </c>
      <c r="M96" t="str">
        <f>IF('[1]#source_data'!K97="","",IF('[1]#source_data'!E97="","",'[1]#source_data'!E97))</f>
        <v/>
      </c>
      <c r="N96" t="str">
        <f>IF('[1]#source_data'!K97="","",'[1]#fixed_data'!$B$5)</f>
        <v/>
      </c>
      <c r="O96" t="str">
        <f>IF('[1]#source_data'!K97="","",'[1]#fixed_data'!$B$6)</f>
        <v/>
      </c>
      <c r="P96" t="str">
        <f>IF('[1]#source_data'!K97="","",IF('[1]#source_data'!H97="","",'[1]#source_data'!H97))</f>
        <v/>
      </c>
      <c r="Q96" s="10" t="str">
        <f>IF('[1]#source_data'!K97="","",'[1]#fixed_data'!$B$7)</f>
        <v/>
      </c>
      <c r="R96" t="str">
        <f>IF('[1]#source_data'!K97="","",'[1]#fixed_data'!$B$8)</f>
        <v/>
      </c>
    </row>
    <row r="97" spans="1:18" x14ac:dyDescent="0.35">
      <c r="A97" t="str">
        <f>IF('[1]#source_data'!K98="","",CONCATENATE('[1]#fixed_data'!$B$2&amp;'[1]#source_data'!K98))</f>
        <v/>
      </c>
      <c r="B97" t="str">
        <f>IF('[1]#source_data'!K98="","","Grant to "&amp;'[1]#source_data'!D98)</f>
        <v/>
      </c>
      <c r="C97" t="str">
        <f>IF('[1]#source_data'!K98="","",IF('[1]#source_data'!A98="","",'[1]#source_data'!A98))</f>
        <v/>
      </c>
      <c r="D97" t="str">
        <f>IF('[1]#source_data'!K98="","",'[1]#fixed_data'!$B$3)</f>
        <v/>
      </c>
      <c r="E97" s="7" t="str">
        <f>IF('[1]#source_data'!K98="","",IF('[1]#source_data'!B98="","",'[1]#source_data'!B98))</f>
        <v/>
      </c>
      <c r="F97" s="8" t="str">
        <f>IF('[1]#source_data'!K98="","",IF('[1]#source_data'!C98="","",'[1]#source_data'!C98))</f>
        <v/>
      </c>
      <c r="G97" t="str">
        <f>IF('[1]#source_data'!K98="","",IF(AND(I97="",J97=""),'[1]#fixed_data'!$B$4&amp;'[1]#source_data'!J98,IF(I97="","GB-COH-"&amp;J97,IF(LEFT(I97,3)="NIC","GB-NIC-"&amp;SUBSTITUTE(I97,"NIC",""),IF(LEFT(I97,2)="SC","GB-SC-"&amp;I97,IF(AND(LEFT(I97,1)="1",LEN(I97)=6),"GB-NIC-"&amp;I97,"GB-CHC-"&amp;I97))))))</f>
        <v/>
      </c>
      <c r="H97" t="str">
        <f>IF('[1]#source_data'!K98="","",IF('[1]#source_data'!D98="","",'[1]#source_data'!D98))</f>
        <v/>
      </c>
      <c r="I97" s="9" t="str">
        <f>IF('[1]#source_data'!K98="","",IF('[1]#source_data'!I98="","",IF('[1]#source_data'!F98="Not For Profit Organisation","",IF('[1]#source_data'!F98="Community Interest Company","",IF('[1]#source_data'!F98="Social Enterprise","",IF(LEFT('[1]#source_data'!I98,3)="NIC",SUBSTITUTE('[1]#source_data'!I98,"NIC",""),'[1]#source_data'!I98))))))</f>
        <v/>
      </c>
      <c r="J97" t="str">
        <f>IF('[1]#source_data'!K98="","",IF('[1]#source_data'!F98="Not For Profit Organisation",TEXT('[1]#source_data'!I98,"00000000"),IF('[1]#source_data'!F98="Community Interest Company",TEXT('[1]#source_data'!I98,"00000000"),IF('[1]#source_data'!F98="Social Enterprise",TEXT('[1]#source_data'!I98,"00000000"),""))))</f>
        <v/>
      </c>
      <c r="K97" t="str">
        <f>IF('[1]#source_data'!K98="","",IF('[1]#source_data'!F98="","",'[1]#source_data'!F98))</f>
        <v/>
      </c>
      <c r="L97" t="str">
        <f>IF('[1]#source_data'!K98="","",IF('[1]#source_data'!G98="","",'[1]#source_data'!G98))</f>
        <v/>
      </c>
      <c r="M97" t="str">
        <f>IF('[1]#source_data'!K98="","",IF('[1]#source_data'!E98="","",'[1]#source_data'!E98))</f>
        <v/>
      </c>
      <c r="N97" t="str">
        <f>IF('[1]#source_data'!K98="","",'[1]#fixed_data'!$B$5)</f>
        <v/>
      </c>
      <c r="O97" t="str">
        <f>IF('[1]#source_data'!K98="","",'[1]#fixed_data'!$B$6)</f>
        <v/>
      </c>
      <c r="P97" t="str">
        <f>IF('[1]#source_data'!K98="","",IF('[1]#source_data'!H98="","",'[1]#source_data'!H98))</f>
        <v/>
      </c>
      <c r="Q97" s="10" t="str">
        <f>IF('[1]#source_data'!K98="","",'[1]#fixed_data'!$B$7)</f>
        <v/>
      </c>
      <c r="R97" t="str">
        <f>IF('[1]#source_data'!K98="","",'[1]#fixed_data'!$B$8)</f>
        <v/>
      </c>
    </row>
    <row r="98" spans="1:18" x14ac:dyDescent="0.35">
      <c r="A98" t="str">
        <f>IF('[1]#source_data'!K99="","",CONCATENATE('[1]#fixed_data'!$B$2&amp;'[1]#source_data'!K99))</f>
        <v/>
      </c>
      <c r="B98" t="str">
        <f>IF('[1]#source_data'!K99="","","Grant to "&amp;'[1]#source_data'!D99)</f>
        <v/>
      </c>
      <c r="C98" t="str">
        <f>IF('[1]#source_data'!K99="","",IF('[1]#source_data'!A99="","",'[1]#source_data'!A99))</f>
        <v/>
      </c>
      <c r="D98" t="str">
        <f>IF('[1]#source_data'!K99="","",'[1]#fixed_data'!$B$3)</f>
        <v/>
      </c>
      <c r="E98" s="7" t="str">
        <f>IF('[1]#source_data'!K99="","",IF('[1]#source_data'!B99="","",'[1]#source_data'!B99))</f>
        <v/>
      </c>
      <c r="F98" s="8" t="str">
        <f>IF('[1]#source_data'!K99="","",IF('[1]#source_data'!C99="","",'[1]#source_data'!C99))</f>
        <v/>
      </c>
      <c r="G98" t="str">
        <f>IF('[1]#source_data'!K99="","",IF(AND(I98="",J98=""),'[1]#fixed_data'!$B$4&amp;'[1]#source_data'!J99,IF(I98="","GB-COH-"&amp;J98,IF(LEFT(I98,3)="NIC","GB-NIC-"&amp;SUBSTITUTE(I98,"NIC",""),IF(LEFT(I98,2)="SC","GB-SC-"&amp;I98,IF(AND(LEFT(I98,1)="1",LEN(I98)=6),"GB-NIC-"&amp;I98,"GB-CHC-"&amp;I98))))))</f>
        <v/>
      </c>
      <c r="H98" t="str">
        <f>IF('[1]#source_data'!K99="","",IF('[1]#source_data'!D99="","",'[1]#source_data'!D99))</f>
        <v/>
      </c>
      <c r="I98" s="9" t="str">
        <f>IF('[1]#source_data'!K99="","",IF('[1]#source_data'!I99="","",IF('[1]#source_data'!F99="Not For Profit Organisation","",IF('[1]#source_data'!F99="Community Interest Company","",IF('[1]#source_data'!F99="Social Enterprise","",IF(LEFT('[1]#source_data'!I99,3)="NIC",SUBSTITUTE('[1]#source_data'!I99,"NIC",""),'[1]#source_data'!I99))))))</f>
        <v/>
      </c>
      <c r="J98" t="str">
        <f>IF('[1]#source_data'!K99="","",IF('[1]#source_data'!F99="Not For Profit Organisation",TEXT('[1]#source_data'!I99,"00000000"),IF('[1]#source_data'!F99="Community Interest Company",TEXT('[1]#source_data'!I99,"00000000"),IF('[1]#source_data'!F99="Social Enterprise",TEXT('[1]#source_data'!I99,"00000000"),""))))</f>
        <v/>
      </c>
      <c r="K98" t="str">
        <f>IF('[1]#source_data'!K99="","",IF('[1]#source_data'!F99="","",'[1]#source_data'!F99))</f>
        <v/>
      </c>
      <c r="L98" t="str">
        <f>IF('[1]#source_data'!K99="","",IF('[1]#source_data'!G99="","",'[1]#source_data'!G99))</f>
        <v/>
      </c>
      <c r="M98" t="str">
        <f>IF('[1]#source_data'!K99="","",IF('[1]#source_data'!E99="","",'[1]#source_data'!E99))</f>
        <v/>
      </c>
      <c r="N98" t="str">
        <f>IF('[1]#source_data'!K99="","",'[1]#fixed_data'!$B$5)</f>
        <v/>
      </c>
      <c r="O98" t="str">
        <f>IF('[1]#source_data'!K99="","",'[1]#fixed_data'!$B$6)</f>
        <v/>
      </c>
      <c r="P98" t="str">
        <f>IF('[1]#source_data'!K99="","",IF('[1]#source_data'!H99="","",'[1]#source_data'!H99))</f>
        <v/>
      </c>
      <c r="Q98" s="10" t="str">
        <f>IF('[1]#source_data'!K99="","",'[1]#fixed_data'!$B$7)</f>
        <v/>
      </c>
      <c r="R98" t="str">
        <f>IF('[1]#source_data'!K99="","",'[1]#fixed_data'!$B$8)</f>
        <v/>
      </c>
    </row>
    <row r="99" spans="1:18" x14ac:dyDescent="0.35">
      <c r="A99" t="str">
        <f>IF('[1]#source_data'!K100="","",CONCATENATE('[1]#fixed_data'!$B$2&amp;'[1]#source_data'!K100))</f>
        <v/>
      </c>
      <c r="B99" t="str">
        <f>IF('[1]#source_data'!K100="","","Grant to "&amp;'[1]#source_data'!D100)</f>
        <v/>
      </c>
      <c r="C99" t="str">
        <f>IF('[1]#source_data'!K100="","",IF('[1]#source_data'!A100="","",'[1]#source_data'!A100))</f>
        <v/>
      </c>
      <c r="D99" t="str">
        <f>IF('[1]#source_data'!K100="","",'[1]#fixed_data'!$B$3)</f>
        <v/>
      </c>
      <c r="E99" s="7" t="str">
        <f>IF('[1]#source_data'!K100="","",IF('[1]#source_data'!B100="","",'[1]#source_data'!B100))</f>
        <v/>
      </c>
      <c r="F99" s="8" t="str">
        <f>IF('[1]#source_data'!K100="","",IF('[1]#source_data'!C100="","",'[1]#source_data'!C100))</f>
        <v/>
      </c>
      <c r="G99" t="str">
        <f>IF('[1]#source_data'!K100="","",IF(AND(I99="",J99=""),'[1]#fixed_data'!$B$4&amp;'[1]#source_data'!J100,IF(I99="","GB-COH-"&amp;J99,IF(LEFT(I99,3)="NIC","GB-NIC-"&amp;SUBSTITUTE(I99,"NIC",""),IF(LEFT(I99,2)="SC","GB-SC-"&amp;I99,IF(AND(LEFT(I99,1)="1",LEN(I99)=6),"GB-NIC-"&amp;I99,"GB-CHC-"&amp;I99))))))</f>
        <v/>
      </c>
      <c r="H99" t="str">
        <f>IF('[1]#source_data'!K100="","",IF('[1]#source_data'!D100="","",'[1]#source_data'!D100))</f>
        <v/>
      </c>
      <c r="I99" s="9" t="str">
        <f>IF('[1]#source_data'!K100="","",IF('[1]#source_data'!I100="","",IF('[1]#source_data'!F100="Not For Profit Organisation","",IF('[1]#source_data'!F100="Community Interest Company","",IF('[1]#source_data'!F100="Social Enterprise","",IF(LEFT('[1]#source_data'!I100,3)="NIC",SUBSTITUTE('[1]#source_data'!I100,"NIC",""),'[1]#source_data'!I100))))))</f>
        <v/>
      </c>
      <c r="J99" t="str">
        <f>IF('[1]#source_data'!K100="","",IF('[1]#source_data'!F100="Not For Profit Organisation",TEXT('[1]#source_data'!I100,"00000000"),IF('[1]#source_data'!F100="Community Interest Company",TEXT('[1]#source_data'!I100,"00000000"),IF('[1]#source_data'!F100="Social Enterprise",TEXT('[1]#source_data'!I100,"00000000"),""))))</f>
        <v/>
      </c>
      <c r="K99" t="str">
        <f>IF('[1]#source_data'!K100="","",IF('[1]#source_data'!F100="","",'[1]#source_data'!F100))</f>
        <v/>
      </c>
      <c r="L99" t="str">
        <f>IF('[1]#source_data'!K100="","",IF('[1]#source_data'!G100="","",'[1]#source_data'!G100))</f>
        <v/>
      </c>
      <c r="M99" t="str">
        <f>IF('[1]#source_data'!K100="","",IF('[1]#source_data'!E100="","",'[1]#source_data'!E100))</f>
        <v/>
      </c>
      <c r="N99" t="str">
        <f>IF('[1]#source_data'!K100="","",'[1]#fixed_data'!$B$5)</f>
        <v/>
      </c>
      <c r="O99" t="str">
        <f>IF('[1]#source_data'!K100="","",'[1]#fixed_data'!$B$6)</f>
        <v/>
      </c>
      <c r="P99" t="str">
        <f>IF('[1]#source_data'!K100="","",IF('[1]#source_data'!H100="","",'[1]#source_data'!H100))</f>
        <v/>
      </c>
      <c r="Q99" s="10" t="str">
        <f>IF('[1]#source_data'!K100="","",'[1]#fixed_data'!$B$7)</f>
        <v/>
      </c>
      <c r="R99" t="str">
        <f>IF('[1]#source_data'!K100="","",'[1]#fixed_data'!$B$8)</f>
        <v/>
      </c>
    </row>
    <row r="100" spans="1:18" x14ac:dyDescent="0.35">
      <c r="A100" t="str">
        <f>IF('[1]#source_data'!K101="","",CONCATENATE('[1]#fixed_data'!$B$2&amp;'[1]#source_data'!K101))</f>
        <v/>
      </c>
      <c r="B100" t="str">
        <f>IF('[1]#source_data'!K101="","","Grant to "&amp;'[1]#source_data'!D101)</f>
        <v/>
      </c>
      <c r="C100" t="str">
        <f>IF('[1]#source_data'!K101="","",IF('[1]#source_data'!A101="","",'[1]#source_data'!A101))</f>
        <v/>
      </c>
      <c r="D100" t="str">
        <f>IF('[1]#source_data'!K101="","",'[1]#fixed_data'!$B$3)</f>
        <v/>
      </c>
      <c r="E100" s="7" t="str">
        <f>IF('[1]#source_data'!K101="","",IF('[1]#source_data'!B101="","",'[1]#source_data'!B101))</f>
        <v/>
      </c>
      <c r="F100" s="8" t="str">
        <f>IF('[1]#source_data'!K101="","",IF('[1]#source_data'!C101="","",'[1]#source_data'!C101))</f>
        <v/>
      </c>
      <c r="G100" t="str">
        <f>IF('[1]#source_data'!K101="","",IF(AND(I100="",J100=""),'[1]#fixed_data'!$B$4&amp;'[1]#source_data'!J101,IF(I100="","GB-COH-"&amp;J100,IF(LEFT(I100,3)="NIC","GB-NIC-"&amp;SUBSTITUTE(I100,"NIC",""),IF(LEFT(I100,2)="SC","GB-SC-"&amp;I100,IF(AND(LEFT(I100,1)="1",LEN(I100)=6),"GB-NIC-"&amp;I100,"GB-CHC-"&amp;I100))))))</f>
        <v/>
      </c>
      <c r="H100" t="str">
        <f>IF('[1]#source_data'!K101="","",IF('[1]#source_data'!D101="","",'[1]#source_data'!D101))</f>
        <v/>
      </c>
      <c r="I100" s="9" t="str">
        <f>IF('[1]#source_data'!K101="","",IF('[1]#source_data'!I101="","",IF('[1]#source_data'!F101="Not For Profit Organisation","",IF('[1]#source_data'!F101="Community Interest Company","",IF('[1]#source_data'!F101="Social Enterprise","",IF(LEFT('[1]#source_data'!I101,3)="NIC",SUBSTITUTE('[1]#source_data'!I101,"NIC",""),'[1]#source_data'!I101))))))</f>
        <v/>
      </c>
      <c r="J100" t="str">
        <f>IF('[1]#source_data'!K101="","",IF('[1]#source_data'!F101="Not For Profit Organisation",TEXT('[1]#source_data'!I101,"00000000"),IF('[1]#source_data'!F101="Community Interest Company",TEXT('[1]#source_data'!I101,"00000000"),IF('[1]#source_data'!F101="Social Enterprise",TEXT('[1]#source_data'!I101,"00000000"),""))))</f>
        <v/>
      </c>
      <c r="K100" t="str">
        <f>IF('[1]#source_data'!K101="","",IF('[1]#source_data'!F101="","",'[1]#source_data'!F101))</f>
        <v/>
      </c>
      <c r="L100" t="str">
        <f>IF('[1]#source_data'!K101="","",IF('[1]#source_data'!G101="","",'[1]#source_data'!G101))</f>
        <v/>
      </c>
      <c r="M100" t="str">
        <f>IF('[1]#source_data'!K101="","",IF('[1]#source_data'!E101="","",'[1]#source_data'!E101))</f>
        <v/>
      </c>
      <c r="N100" t="str">
        <f>IF('[1]#source_data'!K101="","",'[1]#fixed_data'!$B$5)</f>
        <v/>
      </c>
      <c r="O100" t="str">
        <f>IF('[1]#source_data'!K101="","",'[1]#fixed_data'!$B$6)</f>
        <v/>
      </c>
      <c r="P100" t="str">
        <f>IF('[1]#source_data'!K101="","",IF('[1]#source_data'!H101="","",'[1]#source_data'!H101))</f>
        <v/>
      </c>
      <c r="Q100" s="10" t="str">
        <f>IF('[1]#source_data'!K101="","",'[1]#fixed_data'!$B$7)</f>
        <v/>
      </c>
      <c r="R100" t="str">
        <f>IF('[1]#source_data'!K101="","",'[1]#fixed_data'!$B$8)</f>
        <v/>
      </c>
    </row>
    <row r="101" spans="1:18" x14ac:dyDescent="0.35">
      <c r="A101" t="str">
        <f>IF('[1]#source_data'!K102="","",CONCATENATE('[1]#fixed_data'!$B$2&amp;'[1]#source_data'!K102))</f>
        <v/>
      </c>
      <c r="B101" t="str">
        <f>IF('[1]#source_data'!K102="","","Grant to "&amp;'[1]#source_data'!D102)</f>
        <v/>
      </c>
      <c r="C101" t="str">
        <f>IF('[1]#source_data'!K102="","",IF('[1]#source_data'!A102="","",'[1]#source_data'!A102))</f>
        <v/>
      </c>
      <c r="D101" t="str">
        <f>IF('[1]#source_data'!K102="","",'[1]#fixed_data'!$B$3)</f>
        <v/>
      </c>
      <c r="E101" s="7" t="str">
        <f>IF('[1]#source_data'!K102="","",IF('[1]#source_data'!B102="","",'[1]#source_data'!B102))</f>
        <v/>
      </c>
      <c r="F101" s="8" t="str">
        <f>IF('[1]#source_data'!K102="","",IF('[1]#source_data'!C102="","",'[1]#source_data'!C102))</f>
        <v/>
      </c>
      <c r="G101" t="str">
        <f>IF('[1]#source_data'!K102="","",IF(AND(I101="",J101=""),'[1]#fixed_data'!$B$4&amp;'[1]#source_data'!J102,IF(I101="","GB-COH-"&amp;J101,IF(LEFT(I101,3)="NIC","GB-NIC-"&amp;SUBSTITUTE(I101,"NIC",""),IF(LEFT(I101,2)="SC","GB-SC-"&amp;I101,IF(AND(LEFT(I101,1)="1",LEN(I101)=6),"GB-NIC-"&amp;I101,"GB-CHC-"&amp;I101))))))</f>
        <v/>
      </c>
      <c r="H101" t="str">
        <f>IF('[1]#source_data'!K102="","",IF('[1]#source_data'!D102="","",'[1]#source_data'!D102))</f>
        <v/>
      </c>
      <c r="I101" s="9" t="str">
        <f>IF('[1]#source_data'!K102="","",IF('[1]#source_data'!I102="","",IF('[1]#source_data'!F102="Not For Profit Organisation","",IF('[1]#source_data'!F102="Community Interest Company","",IF('[1]#source_data'!F102="Social Enterprise","",IF(LEFT('[1]#source_data'!I102,3)="NIC",SUBSTITUTE('[1]#source_data'!I102,"NIC",""),'[1]#source_data'!I102))))))</f>
        <v/>
      </c>
      <c r="J101" t="str">
        <f>IF('[1]#source_data'!K102="","",IF('[1]#source_data'!F102="Not For Profit Organisation",TEXT('[1]#source_data'!I102,"00000000"),IF('[1]#source_data'!F102="Community Interest Company",TEXT('[1]#source_data'!I102,"00000000"),IF('[1]#source_data'!F102="Social Enterprise",TEXT('[1]#source_data'!I102,"00000000"),""))))</f>
        <v/>
      </c>
      <c r="K101" t="str">
        <f>IF('[1]#source_data'!K102="","",IF('[1]#source_data'!F102="","",'[1]#source_data'!F102))</f>
        <v/>
      </c>
      <c r="L101" t="str">
        <f>IF('[1]#source_data'!K102="","",IF('[1]#source_data'!G102="","",'[1]#source_data'!G102))</f>
        <v/>
      </c>
      <c r="M101" t="str">
        <f>IF('[1]#source_data'!K102="","",IF('[1]#source_data'!E102="","",'[1]#source_data'!E102))</f>
        <v/>
      </c>
      <c r="N101" t="str">
        <f>IF('[1]#source_data'!K102="","",'[1]#fixed_data'!$B$5)</f>
        <v/>
      </c>
      <c r="O101" t="str">
        <f>IF('[1]#source_data'!K102="","",'[1]#fixed_data'!$B$6)</f>
        <v/>
      </c>
      <c r="P101" t="str">
        <f>IF('[1]#source_data'!K102="","",IF('[1]#source_data'!H102="","",'[1]#source_data'!H102))</f>
        <v/>
      </c>
      <c r="Q101" s="10" t="str">
        <f>IF('[1]#source_data'!K102="","",'[1]#fixed_data'!$B$7)</f>
        <v/>
      </c>
      <c r="R101" t="str">
        <f>IF('[1]#source_data'!K102="","",'[1]#fixed_data'!$B$8)</f>
        <v/>
      </c>
    </row>
    <row r="102" spans="1:18" x14ac:dyDescent="0.35">
      <c r="A102" t="str">
        <f>IF('[1]#source_data'!K103="","",CONCATENATE('[1]#fixed_data'!$B$2&amp;'[1]#source_data'!K103))</f>
        <v/>
      </c>
      <c r="B102" t="str">
        <f>IF('[1]#source_data'!K103="","","Grant to "&amp;'[1]#source_data'!D103)</f>
        <v/>
      </c>
      <c r="C102" t="str">
        <f>IF('[1]#source_data'!K103="","",IF('[1]#source_data'!A103="","",'[1]#source_data'!A103))</f>
        <v/>
      </c>
      <c r="D102" t="str">
        <f>IF('[1]#source_data'!K103="","",'[1]#fixed_data'!$B$3)</f>
        <v/>
      </c>
      <c r="E102" s="7" t="str">
        <f>IF('[1]#source_data'!K103="","",IF('[1]#source_data'!B103="","",'[1]#source_data'!B103))</f>
        <v/>
      </c>
      <c r="F102" s="8" t="str">
        <f>IF('[1]#source_data'!K103="","",IF('[1]#source_data'!C103="","",'[1]#source_data'!C103))</f>
        <v/>
      </c>
      <c r="G102" t="str">
        <f>IF('[1]#source_data'!K103="","",IF(AND(I102="",J102=""),'[1]#fixed_data'!$B$4&amp;'[1]#source_data'!J103,IF(I102="","GB-COH-"&amp;J102,IF(LEFT(I102,3)="NIC","GB-NIC-"&amp;SUBSTITUTE(I102,"NIC",""),IF(LEFT(I102,2)="SC","GB-SC-"&amp;I102,IF(AND(LEFT(I102,1)="1",LEN(I102)=6),"GB-NIC-"&amp;I102,"GB-CHC-"&amp;I102))))))</f>
        <v/>
      </c>
      <c r="H102" t="str">
        <f>IF('[1]#source_data'!K103="","",IF('[1]#source_data'!D103="","",'[1]#source_data'!D103))</f>
        <v/>
      </c>
      <c r="I102" s="9" t="str">
        <f>IF('[1]#source_data'!K103="","",IF('[1]#source_data'!I103="","",IF('[1]#source_data'!F103="Not For Profit Organisation","",IF('[1]#source_data'!F103="Community Interest Company","",IF('[1]#source_data'!F103="Social Enterprise","",IF(LEFT('[1]#source_data'!I103,3)="NIC",SUBSTITUTE('[1]#source_data'!I103,"NIC",""),'[1]#source_data'!I103))))))</f>
        <v/>
      </c>
      <c r="J102" t="str">
        <f>IF('[1]#source_data'!K103="","",IF('[1]#source_data'!F103="Not For Profit Organisation",TEXT('[1]#source_data'!I103,"00000000"),IF('[1]#source_data'!F103="Community Interest Company",TEXT('[1]#source_data'!I103,"00000000"),IF('[1]#source_data'!F103="Social Enterprise",TEXT('[1]#source_data'!I103,"00000000"),""))))</f>
        <v/>
      </c>
      <c r="K102" t="str">
        <f>IF('[1]#source_data'!K103="","",IF('[1]#source_data'!F103="","",'[1]#source_data'!F103))</f>
        <v/>
      </c>
      <c r="L102" t="str">
        <f>IF('[1]#source_data'!K103="","",IF('[1]#source_data'!G103="","",'[1]#source_data'!G103))</f>
        <v/>
      </c>
      <c r="M102" t="str">
        <f>IF('[1]#source_data'!K103="","",IF('[1]#source_data'!E103="","",'[1]#source_data'!E103))</f>
        <v/>
      </c>
      <c r="N102" t="str">
        <f>IF('[1]#source_data'!K103="","",'[1]#fixed_data'!$B$5)</f>
        <v/>
      </c>
      <c r="O102" t="str">
        <f>IF('[1]#source_data'!K103="","",'[1]#fixed_data'!$B$6)</f>
        <v/>
      </c>
      <c r="P102" t="str">
        <f>IF('[1]#source_data'!K103="","",IF('[1]#source_data'!H103="","",'[1]#source_data'!H103))</f>
        <v/>
      </c>
      <c r="Q102" s="10" t="str">
        <f>IF('[1]#source_data'!K103="","",'[1]#fixed_data'!$B$7)</f>
        <v/>
      </c>
      <c r="R102" t="str">
        <f>IF('[1]#source_data'!K103="","",'[1]#fixed_data'!$B$8)</f>
        <v/>
      </c>
    </row>
    <row r="103" spans="1:18" x14ac:dyDescent="0.35">
      <c r="A103" t="str">
        <f>IF('[1]#source_data'!K104="","",CONCATENATE('[1]#fixed_data'!$B$2&amp;'[1]#source_data'!K104))</f>
        <v/>
      </c>
      <c r="B103" t="str">
        <f>IF('[1]#source_data'!K104="","","Grant to "&amp;'[1]#source_data'!D104)</f>
        <v/>
      </c>
      <c r="C103" t="str">
        <f>IF('[1]#source_data'!K104="","",IF('[1]#source_data'!A104="","",'[1]#source_data'!A104))</f>
        <v/>
      </c>
      <c r="D103" t="str">
        <f>IF('[1]#source_data'!K104="","",'[1]#fixed_data'!$B$3)</f>
        <v/>
      </c>
      <c r="E103" s="7" t="str">
        <f>IF('[1]#source_data'!K104="","",IF('[1]#source_data'!B104="","",'[1]#source_data'!B104))</f>
        <v/>
      </c>
      <c r="F103" s="8" t="str">
        <f>IF('[1]#source_data'!K104="","",IF('[1]#source_data'!C104="","",'[1]#source_data'!C104))</f>
        <v/>
      </c>
      <c r="G103" t="str">
        <f>IF('[1]#source_data'!K104="","",IF(AND(I103="",J103=""),'[1]#fixed_data'!$B$4&amp;'[1]#source_data'!J104,IF(I103="","GB-COH-"&amp;J103,IF(LEFT(I103,3)="NIC","GB-NIC-"&amp;SUBSTITUTE(I103,"NIC",""),IF(LEFT(I103,2)="SC","GB-SC-"&amp;I103,IF(AND(LEFT(I103,1)="1",LEN(I103)=6),"GB-NIC-"&amp;I103,"GB-CHC-"&amp;I103))))))</f>
        <v/>
      </c>
      <c r="H103" t="str">
        <f>IF('[1]#source_data'!K104="","",IF('[1]#source_data'!D104="","",'[1]#source_data'!D104))</f>
        <v/>
      </c>
      <c r="I103" s="9" t="str">
        <f>IF('[1]#source_data'!K104="","",IF('[1]#source_data'!I104="","",IF('[1]#source_data'!F104="Not For Profit Organisation","",IF('[1]#source_data'!F104="Community Interest Company","",IF('[1]#source_data'!F104="Social Enterprise","",IF(LEFT('[1]#source_data'!I104,3)="NIC",SUBSTITUTE('[1]#source_data'!I104,"NIC",""),'[1]#source_data'!I104))))))</f>
        <v/>
      </c>
      <c r="J103" t="str">
        <f>IF('[1]#source_data'!K104="","",IF('[1]#source_data'!F104="Not For Profit Organisation",TEXT('[1]#source_data'!I104,"00000000"),IF('[1]#source_data'!F104="Community Interest Company",TEXT('[1]#source_data'!I104,"00000000"),IF('[1]#source_data'!F104="Social Enterprise",TEXT('[1]#source_data'!I104,"00000000"),""))))</f>
        <v/>
      </c>
      <c r="K103" t="str">
        <f>IF('[1]#source_data'!K104="","",IF('[1]#source_data'!F104="","",'[1]#source_data'!F104))</f>
        <v/>
      </c>
      <c r="L103" t="str">
        <f>IF('[1]#source_data'!K104="","",IF('[1]#source_data'!G104="","",'[1]#source_data'!G104))</f>
        <v/>
      </c>
      <c r="M103" t="str">
        <f>IF('[1]#source_data'!K104="","",IF('[1]#source_data'!E104="","",'[1]#source_data'!E104))</f>
        <v/>
      </c>
      <c r="N103" t="str">
        <f>IF('[1]#source_data'!K104="","",'[1]#fixed_data'!$B$5)</f>
        <v/>
      </c>
      <c r="O103" t="str">
        <f>IF('[1]#source_data'!K104="","",'[1]#fixed_data'!$B$6)</f>
        <v/>
      </c>
      <c r="P103" t="str">
        <f>IF('[1]#source_data'!K104="","",IF('[1]#source_data'!H104="","",'[1]#source_data'!H104))</f>
        <v/>
      </c>
      <c r="Q103" s="10" t="str">
        <f>IF('[1]#source_data'!K104="","",'[1]#fixed_data'!$B$7)</f>
        <v/>
      </c>
      <c r="R103" t="str">
        <f>IF('[1]#source_data'!K104="","",'[1]#fixed_data'!$B$8)</f>
        <v/>
      </c>
    </row>
    <row r="104" spans="1:18" x14ac:dyDescent="0.35">
      <c r="A104" t="str">
        <f>IF('[1]#source_data'!K105="","",CONCATENATE('[1]#fixed_data'!$B$2&amp;'[1]#source_data'!K105))</f>
        <v/>
      </c>
      <c r="B104" t="str">
        <f>IF('[1]#source_data'!K105="","","Grant to "&amp;'[1]#source_data'!D105)</f>
        <v/>
      </c>
      <c r="C104" t="str">
        <f>IF('[1]#source_data'!K105="","",IF('[1]#source_data'!A105="","",'[1]#source_data'!A105))</f>
        <v/>
      </c>
      <c r="D104" t="str">
        <f>IF('[1]#source_data'!K105="","",'[1]#fixed_data'!$B$3)</f>
        <v/>
      </c>
      <c r="E104" s="7" t="str">
        <f>IF('[1]#source_data'!K105="","",IF('[1]#source_data'!B105="","",'[1]#source_data'!B105))</f>
        <v/>
      </c>
      <c r="F104" s="8" t="str">
        <f>IF('[1]#source_data'!K105="","",IF('[1]#source_data'!C105="","",'[1]#source_data'!C105))</f>
        <v/>
      </c>
      <c r="G104" t="str">
        <f>IF('[1]#source_data'!K105="","",IF(AND(I104="",J104=""),'[1]#fixed_data'!$B$4&amp;'[1]#source_data'!J105,IF(I104="","GB-COH-"&amp;J104,IF(LEFT(I104,3)="NIC","GB-NIC-"&amp;SUBSTITUTE(I104,"NIC",""),IF(LEFT(I104,2)="SC","GB-SC-"&amp;I104,IF(AND(LEFT(I104,1)="1",LEN(I104)=6),"GB-NIC-"&amp;I104,"GB-CHC-"&amp;I104))))))</f>
        <v/>
      </c>
      <c r="H104" t="str">
        <f>IF('[1]#source_data'!K105="","",IF('[1]#source_data'!D105="","",'[1]#source_data'!D105))</f>
        <v/>
      </c>
      <c r="I104" s="9" t="str">
        <f>IF('[1]#source_data'!K105="","",IF('[1]#source_data'!I105="","",IF('[1]#source_data'!F105="Not For Profit Organisation","",IF('[1]#source_data'!F105="Community Interest Company","",IF('[1]#source_data'!F105="Social Enterprise","",IF(LEFT('[1]#source_data'!I105,3)="NIC",SUBSTITUTE('[1]#source_data'!I105,"NIC",""),'[1]#source_data'!I105))))))</f>
        <v/>
      </c>
      <c r="J104" t="str">
        <f>IF('[1]#source_data'!K105="","",IF('[1]#source_data'!F105="Not For Profit Organisation",TEXT('[1]#source_data'!I105,"00000000"),IF('[1]#source_data'!F105="Community Interest Company",TEXT('[1]#source_data'!I105,"00000000"),IF('[1]#source_data'!F105="Social Enterprise",TEXT('[1]#source_data'!I105,"00000000"),""))))</f>
        <v/>
      </c>
      <c r="K104" t="str">
        <f>IF('[1]#source_data'!K105="","",IF('[1]#source_data'!F105="","",'[1]#source_data'!F105))</f>
        <v/>
      </c>
      <c r="L104" t="str">
        <f>IF('[1]#source_data'!K105="","",IF('[1]#source_data'!G105="","",'[1]#source_data'!G105))</f>
        <v/>
      </c>
      <c r="M104" t="str">
        <f>IF('[1]#source_data'!K105="","",IF('[1]#source_data'!E105="","",'[1]#source_data'!E105))</f>
        <v/>
      </c>
      <c r="N104" t="str">
        <f>IF('[1]#source_data'!K105="","",'[1]#fixed_data'!$B$5)</f>
        <v/>
      </c>
      <c r="O104" t="str">
        <f>IF('[1]#source_data'!K105="","",'[1]#fixed_data'!$B$6)</f>
        <v/>
      </c>
      <c r="P104" t="str">
        <f>IF('[1]#source_data'!K105="","",IF('[1]#source_data'!H105="","",'[1]#source_data'!H105))</f>
        <v/>
      </c>
      <c r="Q104" s="10" t="str">
        <f>IF('[1]#source_data'!K105="","",'[1]#fixed_data'!$B$7)</f>
        <v/>
      </c>
      <c r="R104" t="str">
        <f>IF('[1]#source_data'!K105="","",'[1]#fixed_data'!$B$8)</f>
        <v/>
      </c>
    </row>
    <row r="105" spans="1:18" x14ac:dyDescent="0.35">
      <c r="A105" t="str">
        <f>IF('[1]#source_data'!K106="","",CONCATENATE('[1]#fixed_data'!$B$2&amp;'[1]#source_data'!K106))</f>
        <v/>
      </c>
      <c r="B105" t="str">
        <f>IF('[1]#source_data'!K106="","","Grant to "&amp;'[1]#source_data'!D106)</f>
        <v/>
      </c>
      <c r="C105" t="str">
        <f>IF('[1]#source_data'!K106="","",IF('[1]#source_data'!A106="","",'[1]#source_data'!A106))</f>
        <v/>
      </c>
      <c r="D105" t="str">
        <f>IF('[1]#source_data'!K106="","",'[1]#fixed_data'!$B$3)</f>
        <v/>
      </c>
      <c r="E105" s="7" t="str">
        <f>IF('[1]#source_data'!K106="","",IF('[1]#source_data'!B106="","",'[1]#source_data'!B106))</f>
        <v/>
      </c>
      <c r="F105" s="8" t="str">
        <f>IF('[1]#source_data'!K106="","",IF('[1]#source_data'!C106="","",'[1]#source_data'!C106))</f>
        <v/>
      </c>
      <c r="G105" t="str">
        <f>IF('[1]#source_data'!K106="","",IF(AND(I105="",J105=""),'[1]#fixed_data'!$B$4&amp;'[1]#source_data'!J106,IF(I105="","GB-COH-"&amp;J105,IF(LEFT(I105,3)="NIC","GB-NIC-"&amp;SUBSTITUTE(I105,"NIC",""),IF(LEFT(I105,2)="SC","GB-SC-"&amp;I105,IF(AND(LEFT(I105,1)="1",LEN(I105)=6),"GB-NIC-"&amp;I105,"GB-CHC-"&amp;I105))))))</f>
        <v/>
      </c>
      <c r="H105" t="str">
        <f>IF('[1]#source_data'!K106="","",IF('[1]#source_data'!D106="","",'[1]#source_data'!D106))</f>
        <v/>
      </c>
      <c r="I105" s="9" t="str">
        <f>IF('[1]#source_data'!K106="","",IF('[1]#source_data'!I106="","",IF('[1]#source_data'!F106="Not For Profit Organisation","",IF('[1]#source_data'!F106="Community Interest Company","",IF('[1]#source_data'!F106="Social Enterprise","",IF(LEFT('[1]#source_data'!I106,3)="NIC",SUBSTITUTE('[1]#source_data'!I106,"NIC",""),'[1]#source_data'!I106))))))</f>
        <v/>
      </c>
      <c r="J105" t="str">
        <f>IF('[1]#source_data'!K106="","",IF('[1]#source_data'!F106="Not For Profit Organisation",TEXT('[1]#source_data'!I106,"00000000"),IF('[1]#source_data'!F106="Community Interest Company",TEXT('[1]#source_data'!I106,"00000000"),IF('[1]#source_data'!F106="Social Enterprise",TEXT('[1]#source_data'!I106,"00000000"),""))))</f>
        <v/>
      </c>
      <c r="K105" t="str">
        <f>IF('[1]#source_data'!K106="","",IF('[1]#source_data'!F106="","",'[1]#source_data'!F106))</f>
        <v/>
      </c>
      <c r="L105" t="str">
        <f>IF('[1]#source_data'!K106="","",IF('[1]#source_data'!G106="","",'[1]#source_data'!G106))</f>
        <v/>
      </c>
      <c r="M105" t="str">
        <f>IF('[1]#source_data'!K106="","",IF('[1]#source_data'!E106="","",'[1]#source_data'!E106))</f>
        <v/>
      </c>
      <c r="N105" t="str">
        <f>IF('[1]#source_data'!K106="","",'[1]#fixed_data'!$B$5)</f>
        <v/>
      </c>
      <c r="O105" t="str">
        <f>IF('[1]#source_data'!K106="","",'[1]#fixed_data'!$B$6)</f>
        <v/>
      </c>
      <c r="P105" t="str">
        <f>IF('[1]#source_data'!K106="","",IF('[1]#source_data'!H106="","",'[1]#source_data'!H106))</f>
        <v/>
      </c>
      <c r="Q105" s="10" t="str">
        <f>IF('[1]#source_data'!K106="","",'[1]#fixed_data'!$B$7)</f>
        <v/>
      </c>
      <c r="R105" t="str">
        <f>IF('[1]#source_data'!K106="","",'[1]#fixed_data'!$B$8)</f>
        <v/>
      </c>
    </row>
    <row r="106" spans="1:18" x14ac:dyDescent="0.35">
      <c r="A106" t="str">
        <f>IF('[1]#source_data'!K107="","",CONCATENATE('[1]#fixed_data'!$B$2&amp;'[1]#source_data'!K107))</f>
        <v/>
      </c>
      <c r="B106" t="str">
        <f>IF('[1]#source_data'!K107="","","Grant to "&amp;'[1]#source_data'!D107)</f>
        <v/>
      </c>
      <c r="C106" t="str">
        <f>IF('[1]#source_data'!K107="","",IF('[1]#source_data'!A107="","",'[1]#source_data'!A107))</f>
        <v/>
      </c>
      <c r="D106" t="str">
        <f>IF('[1]#source_data'!K107="","",'[1]#fixed_data'!$B$3)</f>
        <v/>
      </c>
      <c r="E106" s="7" t="str">
        <f>IF('[1]#source_data'!K107="","",IF('[1]#source_data'!B107="","",'[1]#source_data'!B107))</f>
        <v/>
      </c>
      <c r="F106" s="8" t="str">
        <f>IF('[1]#source_data'!K107="","",IF('[1]#source_data'!C107="","",'[1]#source_data'!C107))</f>
        <v/>
      </c>
      <c r="G106" t="str">
        <f>IF('[1]#source_data'!K107="","",IF(AND(I106="",J106=""),'[1]#fixed_data'!$B$4&amp;'[1]#source_data'!J107,IF(I106="","GB-COH-"&amp;J106,IF(LEFT(I106,3)="NIC","GB-NIC-"&amp;SUBSTITUTE(I106,"NIC",""),IF(LEFT(I106,2)="SC","GB-SC-"&amp;I106,IF(AND(LEFT(I106,1)="1",LEN(I106)=6),"GB-NIC-"&amp;I106,"GB-CHC-"&amp;I106))))))</f>
        <v/>
      </c>
      <c r="H106" t="str">
        <f>IF('[1]#source_data'!K107="","",IF('[1]#source_data'!D107="","",'[1]#source_data'!D107))</f>
        <v/>
      </c>
      <c r="I106" s="9" t="str">
        <f>IF('[1]#source_data'!K107="","",IF('[1]#source_data'!I107="","",IF('[1]#source_data'!F107="Not For Profit Organisation","",IF('[1]#source_data'!F107="Community Interest Company","",IF('[1]#source_data'!F107="Social Enterprise","",IF(LEFT('[1]#source_data'!I107,3)="NIC",SUBSTITUTE('[1]#source_data'!I107,"NIC",""),'[1]#source_data'!I107))))))</f>
        <v/>
      </c>
      <c r="J106" t="str">
        <f>IF('[1]#source_data'!K107="","",IF('[1]#source_data'!F107="Not For Profit Organisation",TEXT('[1]#source_data'!I107,"00000000"),IF('[1]#source_data'!F107="Community Interest Company",TEXT('[1]#source_data'!I107,"00000000"),IF('[1]#source_data'!F107="Social Enterprise",TEXT('[1]#source_data'!I107,"00000000"),""))))</f>
        <v/>
      </c>
      <c r="K106" t="str">
        <f>IF('[1]#source_data'!K107="","",IF('[1]#source_data'!F107="","",'[1]#source_data'!F107))</f>
        <v/>
      </c>
      <c r="L106" t="str">
        <f>IF('[1]#source_data'!K107="","",IF('[1]#source_data'!G107="","",'[1]#source_data'!G107))</f>
        <v/>
      </c>
      <c r="M106" t="str">
        <f>IF('[1]#source_data'!K107="","",IF('[1]#source_data'!E107="","",'[1]#source_data'!E107))</f>
        <v/>
      </c>
      <c r="N106" t="str">
        <f>IF('[1]#source_data'!K107="","",'[1]#fixed_data'!$B$5)</f>
        <v/>
      </c>
      <c r="O106" t="str">
        <f>IF('[1]#source_data'!K107="","",'[1]#fixed_data'!$B$6)</f>
        <v/>
      </c>
      <c r="P106" t="str">
        <f>IF('[1]#source_data'!K107="","",IF('[1]#source_data'!H107="","",'[1]#source_data'!H107))</f>
        <v/>
      </c>
      <c r="Q106" s="10" t="str">
        <f>IF('[1]#source_data'!K107="","",'[1]#fixed_data'!$B$7)</f>
        <v/>
      </c>
      <c r="R106" t="str">
        <f>IF('[1]#source_data'!K107="","",'[1]#fixed_data'!$B$8)</f>
        <v/>
      </c>
    </row>
    <row r="107" spans="1:18" x14ac:dyDescent="0.35">
      <c r="A107" t="str">
        <f>IF('[1]#source_data'!K108="","",CONCATENATE('[1]#fixed_data'!$B$2&amp;'[1]#source_data'!K108))</f>
        <v/>
      </c>
      <c r="B107" t="str">
        <f>IF('[1]#source_data'!K108="","","Grant to "&amp;'[1]#source_data'!D108)</f>
        <v/>
      </c>
      <c r="C107" t="str">
        <f>IF('[1]#source_data'!K108="","",IF('[1]#source_data'!A108="","",'[1]#source_data'!A108))</f>
        <v/>
      </c>
      <c r="D107" t="str">
        <f>IF('[1]#source_data'!K108="","",'[1]#fixed_data'!$B$3)</f>
        <v/>
      </c>
      <c r="E107" s="7" t="str">
        <f>IF('[1]#source_data'!K108="","",IF('[1]#source_data'!B108="","",'[1]#source_data'!B108))</f>
        <v/>
      </c>
      <c r="F107" s="8" t="str">
        <f>IF('[1]#source_data'!K108="","",IF('[1]#source_data'!C108="","",'[1]#source_data'!C108))</f>
        <v/>
      </c>
      <c r="G107" t="str">
        <f>IF('[1]#source_data'!K108="","",IF(AND(I107="",J107=""),'[1]#fixed_data'!$B$4&amp;'[1]#source_data'!J108,IF(I107="","GB-COH-"&amp;J107,IF(LEFT(I107,3)="NIC","GB-NIC-"&amp;SUBSTITUTE(I107,"NIC",""),IF(LEFT(I107,2)="SC","GB-SC-"&amp;I107,IF(AND(LEFT(I107,1)="1",LEN(I107)=6),"GB-NIC-"&amp;I107,"GB-CHC-"&amp;I107))))))</f>
        <v/>
      </c>
      <c r="H107" t="str">
        <f>IF('[1]#source_data'!K108="","",IF('[1]#source_data'!D108="","",'[1]#source_data'!D108))</f>
        <v/>
      </c>
      <c r="I107" s="9" t="str">
        <f>IF('[1]#source_data'!K108="","",IF('[1]#source_data'!I108="","",IF('[1]#source_data'!F108="Not For Profit Organisation","",IF('[1]#source_data'!F108="Community Interest Company","",IF('[1]#source_data'!F108="Social Enterprise","",IF(LEFT('[1]#source_data'!I108,3)="NIC",SUBSTITUTE('[1]#source_data'!I108,"NIC",""),'[1]#source_data'!I108))))))</f>
        <v/>
      </c>
      <c r="J107" t="str">
        <f>IF('[1]#source_data'!K108="","",IF('[1]#source_data'!F108="Not For Profit Organisation",TEXT('[1]#source_data'!I108,"00000000"),IF('[1]#source_data'!F108="Community Interest Company",TEXT('[1]#source_data'!I108,"00000000"),IF('[1]#source_data'!F108="Social Enterprise",TEXT('[1]#source_data'!I108,"00000000"),""))))</f>
        <v/>
      </c>
      <c r="K107" t="str">
        <f>IF('[1]#source_data'!K108="","",IF('[1]#source_data'!F108="","",'[1]#source_data'!F108))</f>
        <v/>
      </c>
      <c r="L107" t="str">
        <f>IF('[1]#source_data'!K108="","",IF('[1]#source_data'!G108="","",'[1]#source_data'!G108))</f>
        <v/>
      </c>
      <c r="M107" t="str">
        <f>IF('[1]#source_data'!K108="","",IF('[1]#source_data'!E108="","",'[1]#source_data'!E108))</f>
        <v/>
      </c>
      <c r="N107" t="str">
        <f>IF('[1]#source_data'!K108="","",'[1]#fixed_data'!$B$5)</f>
        <v/>
      </c>
      <c r="O107" t="str">
        <f>IF('[1]#source_data'!K108="","",'[1]#fixed_data'!$B$6)</f>
        <v/>
      </c>
      <c r="P107" t="str">
        <f>IF('[1]#source_data'!K108="","",IF('[1]#source_data'!H108="","",'[1]#source_data'!H108))</f>
        <v/>
      </c>
      <c r="Q107" s="10" t="str">
        <f>IF('[1]#source_data'!K108="","",'[1]#fixed_data'!$B$7)</f>
        <v/>
      </c>
      <c r="R107" t="str">
        <f>IF('[1]#source_data'!K108="","",'[1]#fixed_data'!$B$8)</f>
        <v/>
      </c>
    </row>
    <row r="108" spans="1:18" x14ac:dyDescent="0.35">
      <c r="A108" t="str">
        <f>IF('[1]#source_data'!K109="","",CONCATENATE('[1]#fixed_data'!$B$2&amp;'[1]#source_data'!K109))</f>
        <v/>
      </c>
      <c r="B108" t="str">
        <f>IF('[1]#source_data'!K109="","","Grant to "&amp;'[1]#source_data'!D109)</f>
        <v/>
      </c>
      <c r="C108" t="str">
        <f>IF('[1]#source_data'!K109="","",IF('[1]#source_data'!A109="","",'[1]#source_data'!A109))</f>
        <v/>
      </c>
      <c r="D108" t="str">
        <f>IF('[1]#source_data'!K109="","",'[1]#fixed_data'!$B$3)</f>
        <v/>
      </c>
      <c r="E108" s="7" t="str">
        <f>IF('[1]#source_data'!K109="","",IF('[1]#source_data'!B109="","",'[1]#source_data'!B109))</f>
        <v/>
      </c>
      <c r="F108" s="8" t="str">
        <f>IF('[1]#source_data'!K109="","",IF('[1]#source_data'!C109="","",'[1]#source_data'!C109))</f>
        <v/>
      </c>
      <c r="G108" t="str">
        <f>IF('[1]#source_data'!K109="","",IF(AND(I108="",J108=""),'[1]#fixed_data'!$B$4&amp;'[1]#source_data'!J109,IF(I108="","GB-COH-"&amp;J108,IF(LEFT(I108,3)="NIC","GB-NIC-"&amp;SUBSTITUTE(I108,"NIC",""),IF(LEFT(I108,2)="SC","GB-SC-"&amp;I108,IF(AND(LEFT(I108,1)="1",LEN(I108)=6),"GB-NIC-"&amp;I108,"GB-CHC-"&amp;I108))))))</f>
        <v/>
      </c>
      <c r="H108" t="str">
        <f>IF('[1]#source_data'!K109="","",IF('[1]#source_data'!D109="","",'[1]#source_data'!D109))</f>
        <v/>
      </c>
      <c r="I108" s="9" t="str">
        <f>IF('[1]#source_data'!K109="","",IF('[1]#source_data'!I109="","",IF('[1]#source_data'!F109="Not For Profit Organisation","",IF('[1]#source_data'!F109="Community Interest Company","",IF('[1]#source_data'!F109="Social Enterprise","",IF(LEFT('[1]#source_data'!I109,3)="NIC",SUBSTITUTE('[1]#source_data'!I109,"NIC",""),'[1]#source_data'!I109))))))</f>
        <v/>
      </c>
      <c r="J108" t="str">
        <f>IF('[1]#source_data'!K109="","",IF('[1]#source_data'!F109="Not For Profit Organisation",TEXT('[1]#source_data'!I109,"00000000"),IF('[1]#source_data'!F109="Community Interest Company",TEXT('[1]#source_data'!I109,"00000000"),IF('[1]#source_data'!F109="Social Enterprise",TEXT('[1]#source_data'!I109,"00000000"),""))))</f>
        <v/>
      </c>
      <c r="K108" t="str">
        <f>IF('[1]#source_data'!K109="","",IF('[1]#source_data'!F109="","",'[1]#source_data'!F109))</f>
        <v/>
      </c>
      <c r="L108" t="str">
        <f>IF('[1]#source_data'!K109="","",IF('[1]#source_data'!G109="","",'[1]#source_data'!G109))</f>
        <v/>
      </c>
      <c r="M108" t="str">
        <f>IF('[1]#source_data'!K109="","",IF('[1]#source_data'!E109="","",'[1]#source_data'!E109))</f>
        <v/>
      </c>
      <c r="N108" t="str">
        <f>IF('[1]#source_data'!K109="","",'[1]#fixed_data'!$B$5)</f>
        <v/>
      </c>
      <c r="O108" t="str">
        <f>IF('[1]#source_data'!K109="","",'[1]#fixed_data'!$B$6)</f>
        <v/>
      </c>
      <c r="P108" t="str">
        <f>IF('[1]#source_data'!K109="","",IF('[1]#source_data'!H109="","",'[1]#source_data'!H109))</f>
        <v/>
      </c>
      <c r="Q108" s="10" t="str">
        <f>IF('[1]#source_data'!K109="","",'[1]#fixed_data'!$B$7)</f>
        <v/>
      </c>
      <c r="R108" t="str">
        <f>IF('[1]#source_data'!K109="","",'[1]#fixed_data'!$B$8)</f>
        <v/>
      </c>
    </row>
    <row r="109" spans="1:18" x14ac:dyDescent="0.35">
      <c r="A109" t="str">
        <f>IF('[1]#source_data'!K110="","",CONCATENATE('[1]#fixed_data'!$B$2&amp;'[1]#source_data'!K110))</f>
        <v/>
      </c>
      <c r="B109" t="str">
        <f>IF('[1]#source_data'!K110="","","Grant to "&amp;'[1]#source_data'!D110)</f>
        <v/>
      </c>
      <c r="C109" t="str">
        <f>IF('[1]#source_data'!K110="","",IF('[1]#source_data'!A110="","",'[1]#source_data'!A110))</f>
        <v/>
      </c>
      <c r="D109" t="str">
        <f>IF('[1]#source_data'!K110="","",'[1]#fixed_data'!$B$3)</f>
        <v/>
      </c>
      <c r="E109" s="7" t="str">
        <f>IF('[1]#source_data'!K110="","",IF('[1]#source_data'!B110="","",'[1]#source_data'!B110))</f>
        <v/>
      </c>
      <c r="F109" s="8" t="str">
        <f>IF('[1]#source_data'!K110="","",IF('[1]#source_data'!C110="","",'[1]#source_data'!C110))</f>
        <v/>
      </c>
      <c r="G109" t="str">
        <f>IF('[1]#source_data'!K110="","",IF(AND(I109="",J109=""),'[1]#fixed_data'!$B$4&amp;'[1]#source_data'!J110,IF(I109="","GB-COH-"&amp;J109,IF(LEFT(I109,3)="NIC","GB-NIC-"&amp;SUBSTITUTE(I109,"NIC",""),IF(LEFT(I109,2)="SC","GB-SC-"&amp;I109,IF(AND(LEFT(I109,1)="1",LEN(I109)=6),"GB-NIC-"&amp;I109,"GB-CHC-"&amp;I109))))))</f>
        <v/>
      </c>
      <c r="H109" t="str">
        <f>IF('[1]#source_data'!K110="","",IF('[1]#source_data'!D110="","",'[1]#source_data'!D110))</f>
        <v/>
      </c>
      <c r="I109" s="9" t="str">
        <f>IF('[1]#source_data'!K110="","",IF('[1]#source_data'!I110="","",IF('[1]#source_data'!F110="Not For Profit Organisation","",IF('[1]#source_data'!F110="Community Interest Company","",IF('[1]#source_data'!F110="Social Enterprise","",IF(LEFT('[1]#source_data'!I110,3)="NIC",SUBSTITUTE('[1]#source_data'!I110,"NIC",""),'[1]#source_data'!I110))))))</f>
        <v/>
      </c>
      <c r="J109" t="str">
        <f>IF('[1]#source_data'!K110="","",IF('[1]#source_data'!F110="Not For Profit Organisation",TEXT('[1]#source_data'!I110,"00000000"),IF('[1]#source_data'!F110="Community Interest Company",TEXT('[1]#source_data'!I110,"00000000"),IF('[1]#source_data'!F110="Social Enterprise",TEXT('[1]#source_data'!I110,"00000000"),""))))</f>
        <v/>
      </c>
      <c r="K109" t="str">
        <f>IF('[1]#source_data'!K110="","",IF('[1]#source_data'!F110="","",'[1]#source_data'!F110))</f>
        <v/>
      </c>
      <c r="L109" t="str">
        <f>IF('[1]#source_data'!K110="","",IF('[1]#source_data'!G110="","",'[1]#source_data'!G110))</f>
        <v/>
      </c>
      <c r="M109" t="str">
        <f>IF('[1]#source_data'!K110="","",IF('[1]#source_data'!E110="","",'[1]#source_data'!E110))</f>
        <v/>
      </c>
      <c r="N109" t="str">
        <f>IF('[1]#source_data'!K110="","",'[1]#fixed_data'!$B$5)</f>
        <v/>
      </c>
      <c r="O109" t="str">
        <f>IF('[1]#source_data'!K110="","",'[1]#fixed_data'!$B$6)</f>
        <v/>
      </c>
      <c r="P109" t="str">
        <f>IF('[1]#source_data'!K110="","",IF('[1]#source_data'!H110="","",'[1]#source_data'!H110))</f>
        <v/>
      </c>
      <c r="Q109" s="10" t="str">
        <f>IF('[1]#source_data'!K110="","",'[1]#fixed_data'!$B$7)</f>
        <v/>
      </c>
      <c r="R109" t="str">
        <f>IF('[1]#source_data'!K110="","",'[1]#fixed_data'!$B$8)</f>
        <v/>
      </c>
    </row>
    <row r="110" spans="1:18" x14ac:dyDescent="0.35">
      <c r="A110" t="str">
        <f>IF('[1]#source_data'!K111="","",CONCATENATE('[1]#fixed_data'!$B$2&amp;'[1]#source_data'!K111))</f>
        <v/>
      </c>
      <c r="B110" t="str">
        <f>IF('[1]#source_data'!K111="","","Grant to "&amp;'[1]#source_data'!D111)</f>
        <v/>
      </c>
      <c r="C110" t="str">
        <f>IF('[1]#source_data'!K111="","",IF('[1]#source_data'!A111="","",'[1]#source_data'!A111))</f>
        <v/>
      </c>
      <c r="D110" t="str">
        <f>IF('[1]#source_data'!K111="","",'[1]#fixed_data'!$B$3)</f>
        <v/>
      </c>
      <c r="E110" s="7" t="str">
        <f>IF('[1]#source_data'!K111="","",IF('[1]#source_data'!B111="","",'[1]#source_data'!B111))</f>
        <v/>
      </c>
      <c r="F110" s="8" t="str">
        <f>IF('[1]#source_data'!K111="","",IF('[1]#source_data'!C111="","",'[1]#source_data'!C111))</f>
        <v/>
      </c>
      <c r="G110" t="str">
        <f>IF('[1]#source_data'!K111="","",IF(AND(I110="",J110=""),'[1]#fixed_data'!$B$4&amp;'[1]#source_data'!J111,IF(I110="","GB-COH-"&amp;J110,IF(LEFT(I110,3)="NIC","GB-NIC-"&amp;SUBSTITUTE(I110,"NIC",""),IF(LEFT(I110,2)="SC","GB-SC-"&amp;I110,IF(AND(LEFT(I110,1)="1",LEN(I110)=6),"GB-NIC-"&amp;I110,"GB-CHC-"&amp;I110))))))</f>
        <v/>
      </c>
      <c r="H110" t="str">
        <f>IF('[1]#source_data'!K111="","",IF('[1]#source_data'!D111="","",'[1]#source_data'!D111))</f>
        <v/>
      </c>
      <c r="I110" s="9" t="str">
        <f>IF('[1]#source_data'!K111="","",IF('[1]#source_data'!I111="","",IF('[1]#source_data'!F111="Not For Profit Organisation","",IF('[1]#source_data'!F111="Community Interest Company","",IF('[1]#source_data'!F111="Social Enterprise","",IF(LEFT('[1]#source_data'!I111,3)="NIC",SUBSTITUTE('[1]#source_data'!I111,"NIC",""),'[1]#source_data'!I111))))))</f>
        <v/>
      </c>
      <c r="J110" t="str">
        <f>IF('[1]#source_data'!K111="","",IF('[1]#source_data'!F111="Not For Profit Organisation",TEXT('[1]#source_data'!I111,"00000000"),IF('[1]#source_data'!F111="Community Interest Company",TEXT('[1]#source_data'!I111,"00000000"),IF('[1]#source_data'!F111="Social Enterprise",TEXT('[1]#source_data'!I111,"00000000"),""))))</f>
        <v/>
      </c>
      <c r="K110" t="str">
        <f>IF('[1]#source_data'!K111="","",IF('[1]#source_data'!F111="","",'[1]#source_data'!F111))</f>
        <v/>
      </c>
      <c r="L110" t="str">
        <f>IF('[1]#source_data'!K111="","",IF('[1]#source_data'!G111="","",'[1]#source_data'!G111))</f>
        <v/>
      </c>
      <c r="M110" t="str">
        <f>IF('[1]#source_data'!K111="","",IF('[1]#source_data'!E111="","",'[1]#source_data'!E111))</f>
        <v/>
      </c>
      <c r="N110" t="str">
        <f>IF('[1]#source_data'!K111="","",'[1]#fixed_data'!$B$5)</f>
        <v/>
      </c>
      <c r="O110" t="str">
        <f>IF('[1]#source_data'!K111="","",'[1]#fixed_data'!$B$6)</f>
        <v/>
      </c>
      <c r="P110" t="str">
        <f>IF('[1]#source_data'!K111="","",IF('[1]#source_data'!H111="","",'[1]#source_data'!H111))</f>
        <v/>
      </c>
      <c r="Q110" s="10" t="str">
        <f>IF('[1]#source_data'!K111="","",'[1]#fixed_data'!$B$7)</f>
        <v/>
      </c>
      <c r="R110" t="str">
        <f>IF('[1]#source_data'!K111="","",'[1]#fixed_data'!$B$8)</f>
        <v/>
      </c>
    </row>
    <row r="111" spans="1:18" x14ac:dyDescent="0.35">
      <c r="A111" t="str">
        <f>IF('[1]#source_data'!K112="","",CONCATENATE('[1]#fixed_data'!$B$2&amp;'[1]#source_data'!K112))</f>
        <v/>
      </c>
      <c r="B111" t="str">
        <f>IF('[1]#source_data'!K112="","","Grant to "&amp;'[1]#source_data'!D112)</f>
        <v/>
      </c>
      <c r="C111" t="str">
        <f>IF('[1]#source_data'!K112="","",IF('[1]#source_data'!A112="","",'[1]#source_data'!A112))</f>
        <v/>
      </c>
      <c r="D111" t="str">
        <f>IF('[1]#source_data'!K112="","",'[1]#fixed_data'!$B$3)</f>
        <v/>
      </c>
      <c r="E111" s="7" t="str">
        <f>IF('[1]#source_data'!K112="","",IF('[1]#source_data'!B112="","",'[1]#source_data'!B112))</f>
        <v/>
      </c>
      <c r="F111" s="8" t="str">
        <f>IF('[1]#source_data'!K112="","",IF('[1]#source_data'!C112="","",'[1]#source_data'!C112))</f>
        <v/>
      </c>
      <c r="G111" t="str">
        <f>IF('[1]#source_data'!K112="","",IF(AND(I111="",J111=""),'[1]#fixed_data'!$B$4&amp;'[1]#source_data'!J112,IF(I111="","GB-COH-"&amp;J111,IF(LEFT(I111,3)="NIC","GB-NIC-"&amp;SUBSTITUTE(I111,"NIC",""),IF(LEFT(I111,2)="SC","GB-SC-"&amp;I111,IF(AND(LEFT(I111,1)="1",LEN(I111)=6),"GB-NIC-"&amp;I111,"GB-CHC-"&amp;I111))))))</f>
        <v/>
      </c>
      <c r="H111" t="str">
        <f>IF('[1]#source_data'!K112="","",IF('[1]#source_data'!D112="","",'[1]#source_data'!D112))</f>
        <v/>
      </c>
      <c r="I111" s="9" t="str">
        <f>IF('[1]#source_data'!K112="","",IF('[1]#source_data'!I112="","",IF('[1]#source_data'!F112="Not For Profit Organisation","",IF('[1]#source_data'!F112="Community Interest Company","",IF('[1]#source_data'!F112="Social Enterprise","",IF(LEFT('[1]#source_data'!I112,3)="NIC",SUBSTITUTE('[1]#source_data'!I112,"NIC",""),'[1]#source_data'!I112))))))</f>
        <v/>
      </c>
      <c r="J111" t="str">
        <f>IF('[1]#source_data'!K112="","",IF('[1]#source_data'!F112="Not For Profit Organisation",TEXT('[1]#source_data'!I112,"00000000"),IF('[1]#source_data'!F112="Community Interest Company",TEXT('[1]#source_data'!I112,"00000000"),IF('[1]#source_data'!F112="Social Enterprise",TEXT('[1]#source_data'!I112,"00000000"),""))))</f>
        <v/>
      </c>
      <c r="K111" t="str">
        <f>IF('[1]#source_data'!K112="","",IF('[1]#source_data'!F112="","",'[1]#source_data'!F112))</f>
        <v/>
      </c>
      <c r="L111" t="str">
        <f>IF('[1]#source_data'!K112="","",IF('[1]#source_data'!G112="","",'[1]#source_data'!G112))</f>
        <v/>
      </c>
      <c r="M111" t="str">
        <f>IF('[1]#source_data'!K112="","",IF('[1]#source_data'!E112="","",'[1]#source_data'!E112))</f>
        <v/>
      </c>
      <c r="N111" t="str">
        <f>IF('[1]#source_data'!K112="","",'[1]#fixed_data'!$B$5)</f>
        <v/>
      </c>
      <c r="O111" t="str">
        <f>IF('[1]#source_data'!K112="","",'[1]#fixed_data'!$B$6)</f>
        <v/>
      </c>
      <c r="P111" t="str">
        <f>IF('[1]#source_data'!K112="","",IF('[1]#source_data'!H112="","",'[1]#source_data'!H112))</f>
        <v/>
      </c>
      <c r="Q111" s="10" t="str">
        <f>IF('[1]#source_data'!K112="","",'[1]#fixed_data'!$B$7)</f>
        <v/>
      </c>
      <c r="R111" t="str">
        <f>IF('[1]#source_data'!K112="","",'[1]#fixed_data'!$B$8)</f>
        <v/>
      </c>
    </row>
    <row r="112" spans="1:18" x14ac:dyDescent="0.35">
      <c r="A112" t="str">
        <f>IF('[1]#source_data'!K113="","",CONCATENATE('[1]#fixed_data'!$B$2&amp;'[1]#source_data'!K113))</f>
        <v/>
      </c>
      <c r="B112" t="str">
        <f>IF('[1]#source_data'!K113="","","Grant to "&amp;'[1]#source_data'!D113)</f>
        <v/>
      </c>
      <c r="C112" t="str">
        <f>IF('[1]#source_data'!K113="","",IF('[1]#source_data'!A113="","",'[1]#source_data'!A113))</f>
        <v/>
      </c>
      <c r="D112" t="str">
        <f>IF('[1]#source_data'!K113="","",'[1]#fixed_data'!$B$3)</f>
        <v/>
      </c>
      <c r="E112" s="7" t="str">
        <f>IF('[1]#source_data'!K113="","",IF('[1]#source_data'!B113="","",'[1]#source_data'!B113))</f>
        <v/>
      </c>
      <c r="F112" s="8" t="str">
        <f>IF('[1]#source_data'!K113="","",IF('[1]#source_data'!C113="","",'[1]#source_data'!C113))</f>
        <v/>
      </c>
      <c r="G112" t="str">
        <f>IF('[1]#source_data'!K113="","",IF(AND(I112="",J112=""),'[1]#fixed_data'!$B$4&amp;'[1]#source_data'!J113,IF(I112="","GB-COH-"&amp;J112,IF(LEFT(I112,3)="NIC","GB-NIC-"&amp;SUBSTITUTE(I112,"NIC",""),IF(LEFT(I112,2)="SC","GB-SC-"&amp;I112,IF(AND(LEFT(I112,1)="1",LEN(I112)=6),"GB-NIC-"&amp;I112,"GB-CHC-"&amp;I112))))))</f>
        <v/>
      </c>
      <c r="H112" t="str">
        <f>IF('[1]#source_data'!K113="","",IF('[1]#source_data'!D113="","",'[1]#source_data'!D113))</f>
        <v/>
      </c>
      <c r="I112" s="9" t="str">
        <f>IF('[1]#source_data'!K113="","",IF('[1]#source_data'!I113="","",IF('[1]#source_data'!F113="Not For Profit Organisation","",IF('[1]#source_data'!F113="Community Interest Company","",IF('[1]#source_data'!F113="Social Enterprise","",IF(LEFT('[1]#source_data'!I113,3)="NIC",SUBSTITUTE('[1]#source_data'!I113,"NIC",""),'[1]#source_data'!I113))))))</f>
        <v/>
      </c>
      <c r="J112" t="str">
        <f>IF('[1]#source_data'!K113="","",IF('[1]#source_data'!F113="Not For Profit Organisation",TEXT('[1]#source_data'!I113,"00000000"),IF('[1]#source_data'!F113="Community Interest Company",TEXT('[1]#source_data'!I113,"00000000"),IF('[1]#source_data'!F113="Social Enterprise",TEXT('[1]#source_data'!I113,"00000000"),""))))</f>
        <v/>
      </c>
      <c r="K112" t="str">
        <f>IF('[1]#source_data'!K113="","",IF('[1]#source_data'!F113="","",'[1]#source_data'!F113))</f>
        <v/>
      </c>
      <c r="L112" t="str">
        <f>IF('[1]#source_data'!K113="","",IF('[1]#source_data'!G113="","",'[1]#source_data'!G113))</f>
        <v/>
      </c>
      <c r="M112" t="str">
        <f>IF('[1]#source_data'!K113="","",IF('[1]#source_data'!E113="","",'[1]#source_data'!E113))</f>
        <v/>
      </c>
      <c r="N112" t="str">
        <f>IF('[1]#source_data'!K113="","",'[1]#fixed_data'!$B$5)</f>
        <v/>
      </c>
      <c r="O112" t="str">
        <f>IF('[1]#source_data'!K113="","",'[1]#fixed_data'!$B$6)</f>
        <v/>
      </c>
      <c r="P112" t="str">
        <f>IF('[1]#source_data'!K113="","",IF('[1]#source_data'!H113="","",'[1]#source_data'!H113))</f>
        <v/>
      </c>
      <c r="Q112" s="10" t="str">
        <f>IF('[1]#source_data'!K113="","",'[1]#fixed_data'!$B$7)</f>
        <v/>
      </c>
      <c r="R112" t="str">
        <f>IF('[1]#source_data'!K113="","",'[1]#fixed_data'!$B$8)</f>
        <v/>
      </c>
    </row>
  </sheetData>
  <autoFilter ref="A1:R1" xr:uid="{C69236BC-BACA-4EAA-B89D-E7D3123A7547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e1f257-ff85-4643-b4db-5ae1d3ac347d" xsi:nil="true"/>
    <lcf76f155ced4ddcb4097134ff3c332f xmlns="a730f663-b812-45a7-b98c-f8c110acc4d1">
      <Terms xmlns="http://schemas.microsoft.com/office/infopath/2007/PartnerControls"/>
    </lcf76f155ced4ddcb4097134ff3c332f>
    <_dlc_DocId xmlns="85e1f257-ff85-4643-b4db-5ae1d3ac347d">5URDXZAQVQ6H-2043208028-17899</_dlc_DocId>
    <_dlc_DocIdUrl xmlns="85e1f257-ff85-4643-b4db-5ae1d3ac347d">
      <Url>https://thecsj.sharepoint.com/sites/TrustHouseCharitableFoundation/_layouts/15/DocIdRedir.aspx?ID=5URDXZAQVQ6H-2043208028-17899</Url>
      <Description>5URDXZAQVQ6H-2043208028-17899</Description>
    </_dlc_DocIdUr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513ADC68057A448B8E333E74DDCA24" ma:contentTypeVersion="17" ma:contentTypeDescription="Create a new document." ma:contentTypeScope="" ma:versionID="ca97043f0b9f98ce22195c78f0c7111e">
  <xsd:schema xmlns:xsd="http://www.w3.org/2001/XMLSchema" xmlns:xs="http://www.w3.org/2001/XMLSchema" xmlns:p="http://schemas.microsoft.com/office/2006/metadata/properties" xmlns:ns2="85e1f257-ff85-4643-b4db-5ae1d3ac347d" xmlns:ns3="a730f663-b812-45a7-b98c-f8c110acc4d1" targetNamespace="http://schemas.microsoft.com/office/2006/metadata/properties" ma:root="true" ma:fieldsID="de5e3c13fdd979c2045d08cf568c25f8" ns2:_="" ns3:_="">
    <xsd:import namespace="85e1f257-ff85-4643-b4db-5ae1d3ac347d"/>
    <xsd:import namespace="a730f663-b812-45a7-b98c-f8c110acc4d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1f257-ff85-4643-b4db-5ae1d3ac347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ff94d3b5-a1ac-4949-bfed-544e112210f8}" ma:internalName="TaxCatchAll" ma:showField="CatchAllData" ma:web="85e1f257-ff85-4643-b4db-5ae1d3ac34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30f663-b812-45a7-b98c-f8c110acc4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c2bf710b-19d0-4bee-a2ae-0fce338b653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CA603244-A5FA-465F-9A43-52DDE0FF02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3CC65E2-C70F-4CB5-B7DA-D244B49890B6}">
  <ds:schemaRefs>
    <ds:schemaRef ds:uri="http://schemas.microsoft.com/office/2006/metadata/properties"/>
    <ds:schemaRef ds:uri="http://schemas.microsoft.com/office/infopath/2007/PartnerControls"/>
    <ds:schemaRef ds:uri="85e1f257-ff85-4643-b4db-5ae1d3ac347d"/>
    <ds:schemaRef ds:uri="a730f663-b812-45a7-b98c-f8c110acc4d1"/>
  </ds:schemaRefs>
</ds:datastoreItem>
</file>

<file path=customXml/itemProps3.xml><?xml version="1.0" encoding="utf-8"?>
<ds:datastoreItem xmlns:ds="http://schemas.openxmlformats.org/officeDocument/2006/customXml" ds:itemID="{ABB3166D-A7CC-4EB3-9AF4-1947B6CB9D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e1f257-ff85-4643-b4db-5ae1d3ac347d"/>
    <ds:schemaRef ds:uri="a730f663-b812-45a7-b98c-f8c110acc4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C52A2F4-068B-4DB1-A53E-25B8E0E9D9B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360_data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Brown</dc:creator>
  <cp:lastModifiedBy>Jessica Brown</cp:lastModifiedBy>
  <dcterms:created xsi:type="dcterms:W3CDTF">2023-07-28T19:14:19Z</dcterms:created>
  <dcterms:modified xsi:type="dcterms:W3CDTF">2023-07-28T19:32:18Z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0x01010089513ADC68057A448B8E333E74DDCA24</vt:lpwstr>
  </property>
  <property fmtid="{D5CDD505-2E9C-101B-9397-08002B2CF9AE}" pid="3" name="_dlc_DocIdItemGuid">
    <vt:lpwstr>4d3ddad5-71fe-4116-af1f-8e09a97a2fc6</vt:lpwstr>
  </property>
  <property fmtid="{D5CDD505-2E9C-101B-9397-08002B2CF9AE}" pid="4" name="MediaServiceImageTags">
    <vt:lpwstr/>
  </property>
</Properties>
</file>